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8190" tabRatio="922" activeTab="1"/>
  </bookViews>
  <sheets>
    <sheet name="Введение" sheetId="1" r:id="rId1"/>
    <sheet name="Варианты" sheetId="2" r:id="rId2"/>
    <sheet name="задача 1" sheetId="3" r:id="rId3"/>
    <sheet name="задача 2" sheetId="4" r:id="rId4"/>
    <sheet name="Задача 3" sheetId="5" r:id="rId5"/>
    <sheet name="Задача 4" sheetId="6" r:id="rId6"/>
    <sheet name="задача 5" sheetId="7" r:id="rId7"/>
    <sheet name="задача 6" sheetId="8" r:id="rId8"/>
    <sheet name="задача 7" sheetId="9" r:id="rId9"/>
    <sheet name="задача 8" sheetId="10" r:id="rId10"/>
    <sheet name="задача 9" sheetId="11" r:id="rId11"/>
    <sheet name="задача 10" sheetId="12" r:id="rId12"/>
    <sheet name="задача 11" sheetId="13" r:id="rId13"/>
    <sheet name="Задача 12" sheetId="14" r:id="rId14"/>
    <sheet name="тест 1" sheetId="15" r:id="rId15"/>
    <sheet name="тест 2" sheetId="16" r:id="rId16"/>
  </sheets>
  <definedNames/>
  <calcPr fullCalcOnLoad="1"/>
</workbook>
</file>

<file path=xl/sharedStrings.xml><?xml version="1.0" encoding="utf-8"?>
<sst xmlns="http://schemas.openxmlformats.org/spreadsheetml/2006/main" count="595" uniqueCount="387">
  <si>
    <t>млн. долларов США</t>
  </si>
  <si>
    <t>Статьи</t>
  </si>
  <si>
    <t>I. Счет текущих операций</t>
  </si>
  <si>
    <t>1. Товары и услуги, сальдо</t>
  </si>
  <si>
    <t>экспорт</t>
  </si>
  <si>
    <t>импорт</t>
  </si>
  <si>
    <t>1.1. Товары, сальдо</t>
  </si>
  <si>
    <t>экспорт (в ценах ФОБ)</t>
  </si>
  <si>
    <t>импорт (в ценах ФОБ)</t>
  </si>
  <si>
    <t>1.2.  Услуги, сальдо</t>
  </si>
  <si>
    <t>2. Доходы, сальдо</t>
  </si>
  <si>
    <t>кредит (во внутреннюю экономику)</t>
  </si>
  <si>
    <t>дебет (за границу)</t>
  </si>
  <si>
    <t>3. Текущие трансферты, сальдо</t>
  </si>
  <si>
    <t>II. Счет операций с капиталом и финансовых операций</t>
  </si>
  <si>
    <t>1. Счет операций с капиталом</t>
  </si>
  <si>
    <t>2. Финансовый счет</t>
  </si>
  <si>
    <t>2.1. Прямые инвестиции</t>
  </si>
  <si>
    <t>активы (за границу)</t>
  </si>
  <si>
    <t>обязательства (во внутреннюю экономику)</t>
  </si>
  <si>
    <t>2.2. Портфельные инвестиции</t>
  </si>
  <si>
    <t>2.3. Производные финансовые инструменты</t>
  </si>
  <si>
    <t>активы</t>
  </si>
  <si>
    <t>обязательства</t>
  </si>
  <si>
    <t>2.4. Другие инвестиции</t>
  </si>
  <si>
    <t>2.4.1. Коммерческие (торговые) кредиты</t>
  </si>
  <si>
    <t>2.4.2. Кредиты и займы</t>
  </si>
  <si>
    <t>2.4.3. Наличные деньги, счета и депозиты</t>
  </si>
  <si>
    <t>2.4.4. Прочие</t>
  </si>
  <si>
    <t>III. Статистические расхождения</t>
  </si>
  <si>
    <t>IV. Общий баланс</t>
  </si>
  <si>
    <t>V. Финансирование</t>
  </si>
  <si>
    <t>изменение резервных активов*</t>
  </si>
  <si>
    <t>Таблица 1 - Исходные данные</t>
  </si>
  <si>
    <t>Задача 3</t>
  </si>
  <si>
    <t xml:space="preserve">       Построить необходимые аналитические таблицы и на основании исходных данных проанализировать структуру:</t>
  </si>
  <si>
    <t xml:space="preserve">        а) притока реальных ресурсов, операций по уменьшению иностранных активов и увеличению внешних обязательств </t>
  </si>
  <si>
    <t xml:space="preserve">       б) оттока реальных ресурсов, операций по увеличению иностранных активов и уменьшению внешних обязательств. Сделать выводы</t>
  </si>
  <si>
    <t>Платежный баланс Республики Беларусь</t>
  </si>
  <si>
    <t>Задача № 2</t>
  </si>
  <si>
    <t>Проанализировать динамику платежного баланса РБ за 2007-2009 год сделать выводы</t>
  </si>
  <si>
    <t>Товары: экспорт ФОБ</t>
  </si>
  <si>
    <t>Товары: импорт ФОБ</t>
  </si>
  <si>
    <t>Прочие товары, услуги и доходы: кредит</t>
  </si>
  <si>
    <t>Прочие товары, услуги и доходы: дебет</t>
  </si>
  <si>
    <t>Итого: товары, услуги и доходы</t>
  </si>
  <si>
    <t>Частные односторонние переводы</t>
  </si>
  <si>
    <t>Итого, исключая государственные односторонние переводы</t>
  </si>
  <si>
    <t>Государственные односторонние переводы</t>
  </si>
  <si>
    <t>В. Прямые инвестиции и прочий долгосрочный капитал</t>
  </si>
  <si>
    <t>Прямые инвестиции</t>
  </si>
  <si>
    <t>Портфельные инвестиции</t>
  </si>
  <si>
    <t>Прочий долгосрочный капитал</t>
  </si>
  <si>
    <t>Национальный госсектор</t>
  </si>
  <si>
    <t>Банковский сектор</t>
  </si>
  <si>
    <t>Прочие секторы</t>
  </si>
  <si>
    <t>…</t>
  </si>
  <si>
    <t xml:space="preserve">С. Краткосрочный капитал </t>
  </si>
  <si>
    <t xml:space="preserve">Национальный госсектор </t>
  </si>
  <si>
    <t xml:space="preserve">Банковский сектор </t>
  </si>
  <si>
    <t xml:space="preserve">Прочие секторы </t>
  </si>
  <si>
    <t xml:space="preserve">D. Ошибки и пропуски </t>
  </si>
  <si>
    <t>Е. Компенсирующие статьи</t>
  </si>
  <si>
    <t>Переоценка золотого запаса</t>
  </si>
  <si>
    <t>Специальные права заимствования (СДР)</t>
  </si>
  <si>
    <t>Переоценка валютных резервов</t>
  </si>
  <si>
    <t>-</t>
  </si>
  <si>
    <t xml:space="preserve">F. Чрезвычайное финансирование </t>
  </si>
  <si>
    <t xml:space="preserve">G. Обязательства в составе валютных резервов иностранных государственных органов </t>
  </si>
  <si>
    <t xml:space="preserve">Н. Итоговое изменение резервов </t>
  </si>
  <si>
    <t xml:space="preserve">Монетарное золото (государственный золотой запас) </t>
  </si>
  <si>
    <t xml:space="preserve">СДР </t>
  </si>
  <si>
    <t xml:space="preserve">Резервная позиция в МВФ </t>
  </si>
  <si>
    <t xml:space="preserve">Валютные активы </t>
  </si>
  <si>
    <t xml:space="preserve">Прочие требования </t>
  </si>
  <si>
    <t xml:space="preserve">Использование кредита МВФ </t>
  </si>
  <si>
    <t>Задача 1</t>
  </si>
  <si>
    <t>Экспорт товаров</t>
  </si>
  <si>
    <t>Портфельные инвестиции, полученные из-за границы</t>
  </si>
  <si>
    <t>Торговые кредиты переданные</t>
  </si>
  <si>
    <t>Экспорт услуг</t>
  </si>
  <si>
    <t>Капитальные трансферты полученные</t>
  </si>
  <si>
    <t>Доходы, переданные за границу</t>
  </si>
  <si>
    <t>Капитальные трансферты переданные</t>
  </si>
  <si>
    <t>Прямые инвестиции  за границу</t>
  </si>
  <si>
    <t>Импорт товаров</t>
  </si>
  <si>
    <t>Прямые инвестиции, полученные из-за границы</t>
  </si>
  <si>
    <t>Портфельные инвестиции  за границу</t>
  </si>
  <si>
    <t>Импорт услуг</t>
  </si>
  <si>
    <t>Торговые кредиты полученные</t>
  </si>
  <si>
    <t>Доходы, полученные из-за границы</t>
  </si>
  <si>
    <t>млн. долл.</t>
  </si>
  <si>
    <t>2. Определить статистические расхождения</t>
  </si>
  <si>
    <t>1. Составить Платежный баланс РБ (стандартное представление)</t>
  </si>
  <si>
    <t>Задача 5</t>
  </si>
  <si>
    <t>Другие инвестиции</t>
  </si>
  <si>
    <t>Другие инвестиции переданные за границу</t>
  </si>
  <si>
    <t>Наличные деньги, счета и депозиты за границей</t>
  </si>
  <si>
    <t>Текущие трансферты полученные во внутреннею экономику</t>
  </si>
  <si>
    <t>3. Определить изменение резервных активов и объяснить его экономический 
смысл</t>
  </si>
  <si>
    <t>Товары</t>
  </si>
  <si>
    <t>кредит</t>
  </si>
  <si>
    <t>дебет</t>
  </si>
  <si>
    <t>Услуги</t>
  </si>
  <si>
    <t>Производные финансовые инструменты</t>
  </si>
  <si>
    <t>Активы</t>
  </si>
  <si>
    <t>Обязательства</t>
  </si>
  <si>
    <t>Kапитальные трансферты</t>
  </si>
  <si>
    <t>Резервные активы</t>
  </si>
  <si>
    <t>Доходы</t>
  </si>
  <si>
    <t>Непроизведенные нефинансовые активы</t>
  </si>
  <si>
    <t>Текущие трансферты</t>
  </si>
  <si>
    <t>Задача 4</t>
  </si>
  <si>
    <t>Задача 6</t>
  </si>
  <si>
    <t xml:space="preserve">Экспорт товаров </t>
  </si>
  <si>
    <t>Сальдо по товарам и услугам</t>
  </si>
  <si>
    <t>Оплата труда нерезидентов</t>
  </si>
  <si>
    <t>Прочие налоги на производство полученные</t>
  </si>
  <si>
    <t xml:space="preserve">Прочие налоги на рпоизводство уплаченные </t>
  </si>
  <si>
    <t>Социальные пособия полученные</t>
  </si>
  <si>
    <t>Прочие текущиет рансферты уплаченные</t>
  </si>
  <si>
    <t>Социальные пособия уплаченные</t>
  </si>
  <si>
    <t>Чистое приобретение непроизводственных 
финансовых активов</t>
  </si>
  <si>
    <t>Сальдо по текущим операция остального мира</t>
  </si>
  <si>
    <t>Капитальныет рансферты полученные</t>
  </si>
  <si>
    <t>Изменение обязательств и собственного капитала</t>
  </si>
  <si>
    <t>Чистое кредитование (заимствование)</t>
  </si>
  <si>
    <t>Доходы от собствености полученные</t>
  </si>
  <si>
    <t>Приобретение финансовых активов</t>
  </si>
  <si>
    <t>млн. долл</t>
  </si>
  <si>
    <t>Имеются следующие данные по экономике страны</t>
  </si>
  <si>
    <t>На основании приведенных данных необходимо:</t>
  </si>
  <si>
    <t>а) отразить каждый показатель на счетах СНС</t>
  </si>
  <si>
    <t>б) определить значение балансирующих статей</t>
  </si>
  <si>
    <t>в) составить аналитическую таблицу и классифицировать показатели:</t>
  </si>
  <si>
    <t xml:space="preserve">   - входящие в платежный баланс и СНС</t>
  </si>
  <si>
    <t xml:space="preserve">   - входящие только в СНС</t>
  </si>
  <si>
    <t xml:space="preserve">   - входящие только в платежный баланс</t>
  </si>
  <si>
    <t>Платежный баланс, млрд. руб.</t>
  </si>
  <si>
    <t xml:space="preserve">Имеются следующие данные о распределении доходов в отчетном году: </t>
  </si>
  <si>
    <t>млрд. руб.</t>
  </si>
  <si>
    <t>Задача 7</t>
  </si>
  <si>
    <t xml:space="preserve">На основании исходных данных определить валовый национальный доход </t>
  </si>
  <si>
    <t>Оплата труда наемных работников</t>
  </si>
  <si>
    <t>Чистые налоги на производство и импорт</t>
  </si>
  <si>
    <t>Валовая прибыль экономики (валовой смешанный доход)</t>
  </si>
  <si>
    <t>Имеются следующие данные по республике за год, млн.р.:</t>
  </si>
  <si>
    <t>Валовый выпуск продукции и услуг</t>
  </si>
  <si>
    <t>Промежуточное потребление продукции и услуг</t>
  </si>
  <si>
    <t>Потребление основных фондов</t>
  </si>
  <si>
    <t>Сальдо факторных доходов из-за границы</t>
  </si>
  <si>
    <t>Оплата труда работников</t>
  </si>
  <si>
    <t>Чистая прибыль экономики</t>
  </si>
  <si>
    <t>Чистые налоги на производство</t>
  </si>
  <si>
    <t>Чистые налоги на импорт</t>
  </si>
  <si>
    <t>Конечное потребление продуктов и услуг</t>
  </si>
  <si>
    <t>Валовое накопление основных и оборотных фондов</t>
  </si>
  <si>
    <t>Сальдо экспорта и импорта продуктов и услуг</t>
  </si>
  <si>
    <t>Рассчитать:</t>
  </si>
  <si>
    <t>а) объем ВВП республики тремя методами</t>
  </si>
  <si>
    <t>б) национальный доход</t>
  </si>
  <si>
    <t xml:space="preserve">в) какие показатели из приведенных расситываются на основании 
платежного баланса </t>
  </si>
  <si>
    <t>Задача 8</t>
  </si>
  <si>
    <t xml:space="preserve">А. Текущие операции </t>
  </si>
  <si>
    <t>Сатистические расхождения</t>
  </si>
  <si>
    <t xml:space="preserve">Краткосрочный капитал </t>
  </si>
  <si>
    <t>Задача 9</t>
  </si>
  <si>
    <t>На основании имеющихся данных  рассчитать:</t>
  </si>
  <si>
    <t>а) торговый баланс</t>
  </si>
  <si>
    <t>б) объем статистических расхождений</t>
  </si>
  <si>
    <t>На основании имеющихся данных   рассчитать:</t>
  </si>
  <si>
    <t>б) базисный баланс</t>
  </si>
  <si>
    <t>г) баланс официальных рассчетов</t>
  </si>
  <si>
    <t>в) баланс ликвидности</t>
  </si>
  <si>
    <t>а) баланс ликвидности</t>
  </si>
  <si>
    <t>б) баланс официальных рассчетов</t>
  </si>
  <si>
    <t>в) объем статистических расхождений</t>
  </si>
  <si>
    <t>1. Составить Платежный баланс РБ (аналитическое представление)</t>
  </si>
  <si>
    <t>Задача 10</t>
  </si>
  <si>
    <t>Счет операций с капиталом</t>
  </si>
  <si>
    <t>во внутреннюю экономику</t>
  </si>
  <si>
    <t>за границу</t>
  </si>
  <si>
    <t xml:space="preserve">   Прочие</t>
  </si>
  <si>
    <t xml:space="preserve">   Портфельные инвестиции</t>
  </si>
  <si>
    <t xml:space="preserve">   Производные финансовые инструменты</t>
  </si>
  <si>
    <t>Доходы, сальдо</t>
  </si>
  <si>
    <t xml:space="preserve">   за границу</t>
  </si>
  <si>
    <t xml:space="preserve">   во внутреннюю экономику</t>
  </si>
  <si>
    <t xml:space="preserve">       активы</t>
  </si>
  <si>
    <t xml:space="preserve">       обязательства</t>
  </si>
  <si>
    <t xml:space="preserve">   Коммерческие (торговые) кредиты</t>
  </si>
  <si>
    <t xml:space="preserve">        активы</t>
  </si>
  <si>
    <t xml:space="preserve">        обязательства</t>
  </si>
  <si>
    <t>Текущие трансферты, сальдо</t>
  </si>
  <si>
    <t xml:space="preserve">   Статистические расхождения</t>
  </si>
  <si>
    <r>
      <t xml:space="preserve">   </t>
    </r>
    <r>
      <rPr>
        <b/>
        <sz val="12"/>
        <color indexed="8"/>
        <rFont val="Times New Roman"/>
        <family val="1"/>
      </rPr>
      <t>Услуги, сальдо</t>
    </r>
  </si>
  <si>
    <t>Задача 11</t>
  </si>
  <si>
    <t xml:space="preserve">На основании приведенных данных расчитать показатели эффективности </t>
  </si>
  <si>
    <t>а) внешнеторговых операций страны</t>
  </si>
  <si>
    <t>б) инвестиционной активности</t>
  </si>
  <si>
    <t>в) эффективности экономики в целом</t>
  </si>
  <si>
    <t>Сделать выводы</t>
  </si>
  <si>
    <t xml:space="preserve">   *ВВП = 897,6 млн. долл. США</t>
  </si>
  <si>
    <t>Задача 12</t>
  </si>
  <si>
    <t xml:space="preserve">Платежный баланс </t>
  </si>
  <si>
    <t xml:space="preserve">        Целью выполнения этой работы является изучение основных методологических вопросов статистического анализа платежного баланса, приобретение практических навыков в его стандартном  и аналитическом представлении а также грамотное оформление статистических расчетов</t>
  </si>
  <si>
    <t xml:space="preserve">        К выполнению контрольной работы предъявляются следующие требования:</t>
  </si>
  <si>
    <t xml:space="preserve">        1. В начале работы должен быть указан номер выполняемого варианта задания.</t>
  </si>
  <si>
    <t xml:space="preserve">        2. Перед решением задачи должно быть приведено её условие.</t>
  </si>
  <si>
    <t xml:space="preserve">        3. Решение задач следует сопровождать необходимыми формулами, развернутыми расчетами и краткими пояснениями.  Формулы должны приводиться в той символике, которая даётся в установочных лекциях.</t>
  </si>
  <si>
    <t xml:space="preserve">        4. Особое внимание следует обращать на экономическое содержание исчисленных показателей, на правильное оформление статистических таблиц.</t>
  </si>
  <si>
    <t xml:space="preserve">        5. Все абсолютные статистические величины необходимо выражать в соответствующих единицах измерения. Вычисление относительных величин, выраженных коэффициентами, следует производить с точностью до 0,001, а процентами – до 0,1.</t>
  </si>
  <si>
    <t xml:space="preserve">        6. В конце работы необходимо привести список использованной литературы. </t>
  </si>
  <si>
    <t xml:space="preserve">        7. Работа должна быть выполнена на компьютере</t>
  </si>
  <si>
    <t xml:space="preserve">        Если в процессе изучения учебного материала и выполнения контрольной работы возникнут затруднения, рекомендуется обратиться за консультацией на кафедру бухгалтерского учета , контроля и анализа хозяйственной деятельности.</t>
  </si>
  <si>
    <t xml:space="preserve">       8. Зачтенную контрольную работу вместе с рецензией на неё студент обязан представить экзаменатору при сдаче экзамена. Все сделанные рецензентом замечания студент обязан учесть и внести в работу необходимые исправления и дополнения.</t>
  </si>
  <si>
    <t xml:space="preserve">       9. Представить контрольную работу следует не позже установленного графиком срока. Студенты, не получившие зачета по контрольной работе, к экзамену или зачету по соответствующей дисциплине не допускаются.</t>
  </si>
  <si>
    <t xml:space="preserve">         Контрольная работа является формой учебной деятельности, которая требует самостоятельного изучения студентами научной и учебной литературы, периодической печати. Она позволяет применить знания, полученные на лекциях и практических занятиях.
         В соответствии с учебным планом студентами заочного факультета специальности «Бухгалтерскийучет, анализ и аудит» выполняется три контрольная работа по "Статистике платежного баланса"</t>
  </si>
  <si>
    <t>Задание 1</t>
  </si>
  <si>
    <t>Задание 2</t>
  </si>
  <si>
    <t>Задание 3</t>
  </si>
  <si>
    <t>задача 1а</t>
  </si>
  <si>
    <t>задача 1б</t>
  </si>
  <si>
    <t>задача 1в</t>
  </si>
  <si>
    <t>задача 1г</t>
  </si>
  <si>
    <t>задача 2</t>
  </si>
  <si>
    <t>задача 4</t>
  </si>
  <si>
    <t>задача 5</t>
  </si>
  <si>
    <t>задача 7</t>
  </si>
  <si>
    <t>задача 6а</t>
  </si>
  <si>
    <t>задача 6б</t>
  </si>
  <si>
    <t>задача 3а</t>
  </si>
  <si>
    <t>задача 3б</t>
  </si>
  <si>
    <t>задача 6в</t>
  </si>
  <si>
    <t>задача 8а</t>
  </si>
  <si>
    <t>задача 8б</t>
  </si>
  <si>
    <t>задача 8в</t>
  </si>
  <si>
    <t>задача 9а</t>
  </si>
  <si>
    <t>задача 9б</t>
  </si>
  <si>
    <t>задача 11</t>
  </si>
  <si>
    <t>3. Определить изменение резервных активов и объяснить его экономический смысл</t>
  </si>
  <si>
    <t>Необходимо:</t>
  </si>
  <si>
    <t>задача 10</t>
  </si>
  <si>
    <t>Задание 4</t>
  </si>
  <si>
    <t>Задание 5</t>
  </si>
  <si>
    <t>Задание 6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</si>
  <si>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Назовите 2 группы счетов, из которых состоит платежный баланс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</si>
  <si>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Счет «Товары» отражает странами и состоит из:</t>
    </r>
  </si>
  <si>
    <t>а) 2 субсчетов:</t>
  </si>
  <si>
    <t>б) 3 субсчетов</t>
  </si>
  <si>
    <t>в) 4 субсчетов</t>
  </si>
  <si>
    <t>г) 5 субсчетов</t>
  </si>
  <si>
    <t>Назовите любые 2</t>
  </si>
  <si>
    <t xml:space="preserve"> </t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</si>
  <si>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Что включатся в счет «Немонетарное золото» в платежном балансе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</si>
  <si>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Понятие невидимая торговля включает в себя:</t>
    </r>
  </si>
  <si>
    <t>а) счета «Доходы» и «Услуги»</t>
  </si>
  <si>
    <t>б) счета «Доходы» и «Поездки»</t>
  </si>
  <si>
    <t>в) счета «Доходы»  и «Товары»</t>
  </si>
  <si>
    <t>г) счета «Доходы»  и «Текущие трансферты»</t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</si>
  <si>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Почему размещение счетов «Доходы» и «Текущие трансферты» предусмотрено в текущем счете, а не в «Счете операций с капиталом и финансовых операций»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</si>
  <si>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«Счет операций с капиталом и финансовых операций» включает следующие субсчета</t>
    </r>
  </si>
  <si>
    <t>а) «Капитальные трансферты» и «Счет операций с капиталом»</t>
  </si>
  <si>
    <t>б) «Приобретение/продажа непроизведенных нефинансовых активов» и Капитальные трансферты»</t>
  </si>
  <si>
    <t>в) «Счет операций с капиталом» и «Финансовый счет».</t>
  </si>
  <si>
    <t>г) «Финансовый счет» и «Капитальные трансферты»</t>
  </si>
  <si>
    <r>
      <t>7.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Капитальные трансферты — это операции, которые предусматривают:</t>
    </r>
  </si>
  <si>
    <t>а) передачу права собственности на основной капитал;</t>
  </si>
  <si>
    <t>б) передачу средств, которые каким-либо образом обусловлены или связаны с приобретением или продажей основного капитала;</t>
  </si>
  <si>
    <t>в) аннулирование долга кредитором, которое не влечет последующего получения в обмен какого-либо стоимостного эквивалента.</t>
  </si>
  <si>
    <r>
      <t>8.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 xml:space="preserve">Какие операции относят к операциям с непроизведенными нефинансовыми активами </t>
    </r>
  </si>
  <si>
    <r>
      <t>9.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Более подвижна структура:</t>
    </r>
  </si>
  <si>
    <t xml:space="preserve">а) «финансового счета» </t>
  </si>
  <si>
    <t>б) «счета текущих операций»</t>
  </si>
  <si>
    <t>Объясните почему</t>
  </si>
  <si>
    <r>
      <t>10.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Портфельными инвестиции это:</t>
    </r>
  </si>
  <si>
    <t>а) вложение средств с целью приобретения устойчивого влияния над предприятием, которое является объектом вложения средств и расположено вне территории страны расположения инвестора.</t>
  </si>
  <si>
    <t>б) вложения в ценные бумаги, которые обращаются или могут обращаться на финансовом рынке</t>
  </si>
  <si>
    <r>
      <t>11.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Отличительной чертой портфельных инвестиций от прямых является</t>
    </r>
    <r>
      <rPr>
        <sz val="12"/>
        <color indexed="8"/>
        <rFont val="Times New Roman"/>
        <family val="1"/>
      </rPr>
      <t xml:space="preserve"> ….</t>
    </r>
  </si>
  <si>
    <r>
      <t>12.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… это высоколиквидные иностранные финансовые активы, находящиеся в распоряжении или под прямым контролем органов денежно-кредитного регулирования данной страны, которые могут быть использованы для проведения интервенций на валютном рынке с целью воздействия на валютный курс и урегулирования платежного баланса.</t>
    </r>
  </si>
  <si>
    <r>
      <t>13.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Исходя из направления движения инвестиций классифицируется счет:</t>
    </r>
  </si>
  <si>
    <t>а) прямых инвестиций</t>
  </si>
  <si>
    <t>б) портфельных инвестиций</t>
  </si>
  <si>
    <r>
      <t>14.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Из каких компонентов состоит счет «Другие инвестиции»</t>
    </r>
  </si>
  <si>
    <r>
      <t>15.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Субсчет «Другие сектора» охватывает:</t>
    </r>
  </si>
  <si>
    <t>а) резидентов, основным видом деятельности которых является финансовое посредничество</t>
  </si>
  <si>
    <t>б) нефинансовые корпорации</t>
  </si>
  <si>
    <t>в) центральный банк</t>
  </si>
  <si>
    <t>г) пенсионные фонды</t>
  </si>
  <si>
    <t>д) фонды валютной стабилизации</t>
  </si>
  <si>
    <t>е) страховые компании</t>
  </si>
  <si>
    <r>
      <t>16.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 xml:space="preserve">Краткосрочные инвестиции включают в себя </t>
    </r>
  </si>
  <si>
    <t>а) финансовые активы, имеющие первоначальный срок погашения менее одного года</t>
  </si>
  <si>
    <t>б) финансовые активы, исходный срок погашения которых более года</t>
  </si>
  <si>
    <t>в) финансовые активы, исходный срок погашения которых не определен</t>
  </si>
  <si>
    <t>г) наличные деньги</t>
  </si>
  <si>
    <r>
      <t>17.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На третьем уровне «Финансового счета» все финансовые потоки</t>
    </r>
    <r>
      <rPr>
        <sz val="12"/>
        <color indexed="8"/>
        <rFont val="Times New Roman"/>
        <family val="1"/>
      </rPr>
      <t xml:space="preserve"> подразделяются</t>
    </r>
  </si>
  <si>
    <t>а) по типу финансового инструмента</t>
  </si>
  <si>
    <t>б) по функциональному назначению</t>
  </si>
  <si>
    <t>в) по секторам внутренней экономики</t>
  </si>
  <si>
    <t>г) на активы и обязательства</t>
  </si>
  <si>
    <r>
      <t>18.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Какой счет отражает поступления (выплаты) от экспорта (импорта) факторов производства, а не стоимость произведенных на их основе товаров и услуг</t>
    </r>
  </si>
  <si>
    <t>ТЕСТ 1</t>
  </si>
  <si>
    <t>тест 1.1</t>
  </si>
  <si>
    <t>тест 1.2</t>
  </si>
  <si>
    <t>тест 1.3</t>
  </si>
  <si>
    <t>тест 1.4</t>
  </si>
  <si>
    <t>тест 1.5</t>
  </si>
  <si>
    <t>тест 1.6</t>
  </si>
  <si>
    <t>тест 1.7</t>
  </si>
  <si>
    <t>тест 1.8</t>
  </si>
  <si>
    <t>тест 1.9</t>
  </si>
  <si>
    <t>тест 1.10</t>
  </si>
  <si>
    <t>тест 1.11</t>
  </si>
  <si>
    <t>тест 1.12</t>
  </si>
  <si>
    <t>тест 1.13</t>
  </si>
  <si>
    <t>тест 1.14</t>
  </si>
  <si>
    <t>тест 1.15</t>
  </si>
  <si>
    <t>тест 1.16</t>
  </si>
  <si>
    <t>тест 1.17</t>
  </si>
  <si>
    <t>тест 1.18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</si>
  <si>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Какой сектор СНС специалисты рассматривают как альтернативный способ представления платежного баланса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</si>
  <si>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На каких счетах представлены текущие операции между резидентами и нерезидентами</t>
    </r>
  </si>
  <si>
    <r>
      <t>3.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Какие из приведенных операций отражаются на Счете товаров и услуг «Остального мира»</t>
    </r>
  </si>
  <si>
    <r>
      <t>a)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 xml:space="preserve">экспорт товаров </t>
    </r>
  </si>
  <si>
    <r>
      <t>b)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импорт товаров</t>
    </r>
  </si>
  <si>
    <r>
      <t>c)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оплата труда</t>
    </r>
  </si>
  <si>
    <r>
      <t>d)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текущие налоги на доходы</t>
    </r>
  </si>
  <si>
    <r>
      <t>e)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капитальные трансферты</t>
    </r>
  </si>
  <si>
    <r>
      <t>f)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взносы на социальное страхование</t>
    </r>
  </si>
  <si>
    <r>
      <t>g)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налог на доходы</t>
    </r>
  </si>
  <si>
    <r>
      <t>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Какие из приведенных операций отражаются на Счете первичных доходов и текущих трансфертов «Остального мира»</t>
    </r>
  </si>
  <si>
    <r>
      <t>a)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социальные пособия</t>
    </r>
  </si>
  <si>
    <r>
      <t>b)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приобретение финансовых активов</t>
    </r>
  </si>
  <si>
    <r>
      <t>d)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взносы на социальное страхование</t>
    </r>
  </si>
  <si>
    <r>
      <t>e)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налог на доходы</t>
    </r>
  </si>
  <si>
    <r>
      <t>f)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доходы от собственности</t>
    </r>
  </si>
  <si>
    <r>
      <t>a)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резидентность</t>
    </r>
  </si>
  <si>
    <r>
      <t>b)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оценка операций</t>
    </r>
  </si>
  <si>
    <r>
      <t>c)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время регистрации операций</t>
    </r>
  </si>
  <si>
    <r>
      <t>d)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процедуры перевода валютных единиц</t>
    </r>
  </si>
  <si>
    <r>
      <t>e)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классификации</t>
    </r>
  </si>
  <si>
    <r>
      <t>f)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услуги финансового посредничества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</si>
  <si>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текущие трансферты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</si>
  <si>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капитальные трансферты</t>
    </r>
  </si>
  <si>
    <r>
      <t>c)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экспорт услуг</t>
    </r>
  </si>
  <si>
    <r>
      <t>d)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инвестиционные доходы</t>
    </r>
  </si>
  <si>
    <r>
      <t>e)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прочие субсидии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</si>
  <si>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первичные доходы</t>
    </r>
  </si>
  <si>
    <r>
      <t>c)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инвестиционные доходы</t>
    </r>
  </si>
  <si>
    <r>
      <t>d)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текущие налоги на доходы</t>
    </r>
  </si>
  <si>
    <r>
      <t>e)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экспорт услуг</t>
    </r>
  </si>
  <si>
    <t>экспорт услуг</t>
  </si>
  <si>
    <r>
      <t>5.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Какой балансирующей статьей связаны между собой счета «товаров и услуг «Остального мира» и первичных доходов и «текущих трансфертов «Остального мира»</t>
    </r>
  </si>
  <si>
    <r>
      <t>6.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Какой балансирующей статьей связаны счета «первичных доходов и текущих трансфертов «Остального мира» и «операций с капиталом»</t>
    </r>
  </si>
  <si>
    <r>
      <t>7.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Для исчисления каких показателей необходим счет остального мира</t>
    </r>
  </si>
  <si>
    <r>
      <t>8.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Каким образом по определению СНС измеряется стоимость услуг финансового посредничества</t>
    </r>
  </si>
  <si>
    <r>
      <t>9.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Для каких основных принципов руководство по составлению платежного баланса и СНС применяют одинаковые критерии и концепции:</t>
    </r>
  </si>
  <si>
    <r>
      <t>10.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Совпадают ли категории «оплата труда» в платежном баланса и СНС</t>
    </r>
  </si>
  <si>
    <r>
      <t>11.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Категория доходов от собственности в СНС соответствует в платежном балансе категории:</t>
    </r>
  </si>
  <si>
    <r>
      <t>12.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 xml:space="preserve">Какие показатели в СНС представляют собой перераспределение первичных доходов </t>
    </r>
  </si>
  <si>
    <r>
      <t>13.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Times New Roman"/>
        <family val="1"/>
      </rPr>
      <t>Дайте определение понятию «Факторные услуги»</t>
    </r>
  </si>
  <si>
    <r>
      <t>14.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Можно ли использовать сальдо по текущим трансфертам в платежном балансе для того чтобы рассчитать показатель национального располагаемого дохода, зная уровень национального дохода по данным СНС</t>
    </r>
  </si>
  <si>
    <t>ТЕСТ 2</t>
  </si>
  <si>
    <t>тест 2.1</t>
  </si>
  <si>
    <t>тест 2.2</t>
  </si>
  <si>
    <t>тест 2.3</t>
  </si>
  <si>
    <t>тест 2.4</t>
  </si>
  <si>
    <t>тест 2.5</t>
  </si>
  <si>
    <t>тест 2.6</t>
  </si>
  <si>
    <t>тест 2.7</t>
  </si>
  <si>
    <t>тест 2.8</t>
  </si>
  <si>
    <t>тест 2.9</t>
  </si>
  <si>
    <t>тест 2.10</t>
  </si>
  <si>
    <t>тест 2.11</t>
  </si>
  <si>
    <t>тест 2.12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</si>
  <si>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</si>
  <si>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</si>
  <si>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</si>
  <si>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</si>
  <si>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</si>
  <si>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</si>
  <si>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</si>
  <si>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8</t>
  </si>
  <si>
    <t>Вариант 9</t>
  </si>
  <si>
    <t>Вариант 10</t>
  </si>
  <si>
    <t>Вариант определяетсяпо последней цифре номера в журнале, под которым записан студент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</si>
</sst>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5" fillId="0" borderId="13" xfId="0" applyFont="1" applyBorder="1" applyAlignment="1">
      <alignment wrapText="1"/>
    </xf>
    <xf numFmtId="164" fontId="35" fillId="0" borderId="1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14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2"/>
    </xf>
    <xf numFmtId="164" fontId="0" fillId="0" borderId="12" xfId="0" applyNumberFormat="1" applyFont="1" applyFill="1" applyBorder="1" applyAlignment="1">
      <alignment/>
    </xf>
    <xf numFmtId="0" fontId="0" fillId="0" borderId="14" xfId="0" applyFont="1" applyBorder="1" applyAlignment="1">
      <alignment horizontal="left" wrapText="1" indent="3"/>
    </xf>
    <xf numFmtId="0" fontId="0" fillId="0" borderId="14" xfId="0" applyFont="1" applyBorder="1" applyAlignment="1">
      <alignment horizontal="left" wrapText="1" indent="4"/>
    </xf>
    <xf numFmtId="0" fontId="35" fillId="0" borderId="14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wrapText="1"/>
    </xf>
    <xf numFmtId="164" fontId="35" fillId="0" borderId="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3" xfId="0" applyFont="1" applyBorder="1" applyAlignment="1">
      <alignment wrapText="1"/>
    </xf>
    <xf numFmtId="164" fontId="45" fillId="0" borderId="12" xfId="0" applyNumberFormat="1" applyFont="1" applyFill="1" applyBorder="1" applyAlignment="1">
      <alignment/>
    </xf>
    <xf numFmtId="0" fontId="45" fillId="0" borderId="14" xfId="0" applyFont="1" applyBorder="1" applyAlignment="1">
      <alignment horizontal="left" wrapText="1" indent="1"/>
    </xf>
    <xf numFmtId="0" fontId="44" fillId="0" borderId="14" xfId="0" applyFont="1" applyBorder="1" applyAlignment="1">
      <alignment horizontal="left" wrapText="1" indent="2"/>
    </xf>
    <xf numFmtId="164" fontId="44" fillId="0" borderId="12" xfId="0" applyNumberFormat="1" applyFont="1" applyFill="1" applyBorder="1" applyAlignment="1">
      <alignment/>
    </xf>
    <xf numFmtId="0" fontId="44" fillId="0" borderId="14" xfId="0" applyFont="1" applyBorder="1" applyAlignment="1">
      <alignment horizontal="left" wrapText="1" indent="3"/>
    </xf>
    <xf numFmtId="0" fontId="44" fillId="0" borderId="14" xfId="0" applyFont="1" applyBorder="1" applyAlignment="1">
      <alignment horizontal="left" wrapText="1" indent="4"/>
    </xf>
    <xf numFmtId="0" fontId="45" fillId="0" borderId="14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7" fillId="0" borderId="15" xfId="0" applyFont="1" applyBorder="1" applyAlignment="1">
      <alignment horizontal="justify" vertical="top" wrapText="1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8" fillId="0" borderId="0" xfId="0" applyFont="1" applyAlignment="1">
      <alignment/>
    </xf>
    <xf numFmtId="0" fontId="48" fillId="0" borderId="16" xfId="0" applyFont="1" applyBorder="1" applyAlignment="1">
      <alignment horizontal="justify" vertical="top" wrapText="1"/>
    </xf>
    <xf numFmtId="0" fontId="48" fillId="0" borderId="17" xfId="0" applyFont="1" applyBorder="1" applyAlignment="1">
      <alignment horizontal="justify" vertical="top" wrapText="1"/>
    </xf>
    <xf numFmtId="0" fontId="48" fillId="0" borderId="18" xfId="0" applyFont="1" applyBorder="1" applyAlignment="1">
      <alignment horizontal="justify" vertical="top" wrapText="1"/>
    </xf>
    <xf numFmtId="0" fontId="47" fillId="0" borderId="19" xfId="0" applyFont="1" applyBorder="1" applyAlignment="1">
      <alignment horizontal="justify" vertical="top" wrapText="1"/>
    </xf>
    <xf numFmtId="0" fontId="48" fillId="0" borderId="15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47" fillId="0" borderId="20" xfId="0" applyFont="1" applyBorder="1" applyAlignment="1">
      <alignment horizontal="left" vertical="top" wrapText="1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21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justify" vertical="top" wrapText="1"/>
    </xf>
    <xf numFmtId="0" fontId="50" fillId="0" borderId="12" xfId="0" applyFont="1" applyBorder="1" applyAlignment="1">
      <alignment horizontal="justify" wrapText="1"/>
    </xf>
    <xf numFmtId="0" fontId="50" fillId="0" borderId="12" xfId="0" applyFont="1" applyBorder="1" applyAlignment="1">
      <alignment horizontal="right" wrapText="1"/>
    </xf>
    <xf numFmtId="0" fontId="50" fillId="0" borderId="12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right" vertical="top" wrapText="1"/>
    </xf>
    <xf numFmtId="0" fontId="48" fillId="0" borderId="0" xfId="0" applyFont="1" applyAlignment="1">
      <alignment horizontal="left"/>
    </xf>
    <xf numFmtId="0" fontId="48" fillId="0" borderId="12" xfId="0" applyFont="1" applyBorder="1" applyAlignment="1">
      <alignment/>
    </xf>
    <xf numFmtId="164" fontId="48" fillId="0" borderId="25" xfId="0" applyNumberFormat="1" applyFont="1" applyFill="1" applyBorder="1" applyAlignment="1">
      <alignment/>
    </xf>
    <xf numFmtId="0" fontId="48" fillId="0" borderId="26" xfId="0" applyFont="1" applyBorder="1" applyAlignment="1">
      <alignment horizontal="justify" wrapText="1"/>
    </xf>
    <xf numFmtId="164" fontId="48" fillId="0" borderId="27" xfId="0" applyNumberFormat="1" applyFont="1" applyFill="1" applyBorder="1" applyAlignment="1">
      <alignment/>
    </xf>
    <xf numFmtId="0" fontId="47" fillId="0" borderId="10" xfId="0" applyFont="1" applyBorder="1" applyAlignment="1">
      <alignment horizontal="justify" wrapText="1"/>
    </xf>
    <xf numFmtId="0" fontId="48" fillId="0" borderId="28" xfId="0" applyFont="1" applyBorder="1" applyAlignment="1">
      <alignment horizontal="justify" wrapText="1"/>
    </xf>
    <xf numFmtId="164" fontId="48" fillId="0" borderId="29" xfId="0" applyNumberFormat="1" applyFont="1" applyFill="1" applyBorder="1" applyAlignment="1">
      <alignment/>
    </xf>
    <xf numFmtId="0" fontId="48" fillId="0" borderId="25" xfId="0" applyFont="1" applyBorder="1" applyAlignment="1">
      <alignment/>
    </xf>
    <xf numFmtId="0" fontId="47" fillId="0" borderId="11" xfId="0" applyFont="1" applyBorder="1" applyAlignment="1">
      <alignment horizontal="justify" wrapText="1"/>
    </xf>
    <xf numFmtId="0" fontId="48" fillId="0" borderId="30" xfId="0" applyFont="1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44" fillId="0" borderId="12" xfId="0" applyFont="1" applyBorder="1" applyAlignment="1">
      <alignment wrapText="1"/>
    </xf>
    <xf numFmtId="0" fontId="44" fillId="0" borderId="12" xfId="0" applyFont="1" applyBorder="1" applyAlignment="1">
      <alignment horizontal="left" wrapText="1" indent="1"/>
    </xf>
    <xf numFmtId="0" fontId="35" fillId="0" borderId="0" xfId="0" applyFont="1" applyAlignment="1">
      <alignment horizontal="left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right" wrapText="1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vertical="top" wrapText="1"/>
    </xf>
    <xf numFmtId="3" fontId="48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0" fontId="48" fillId="0" borderId="0" xfId="0" applyFont="1" applyBorder="1" applyAlignment="1">
      <alignment horizontal="justify" vertical="top" wrapText="1"/>
    </xf>
    <xf numFmtId="0" fontId="48" fillId="0" borderId="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 indent="2"/>
    </xf>
    <xf numFmtId="0" fontId="48" fillId="0" borderId="28" xfId="0" applyFont="1" applyBorder="1" applyAlignment="1">
      <alignment horizontal="left" wrapText="1" indent="3"/>
    </xf>
    <xf numFmtId="0" fontId="48" fillId="0" borderId="26" xfId="0" applyFont="1" applyBorder="1" applyAlignment="1">
      <alignment horizontal="left" wrapText="1" indent="3"/>
    </xf>
    <xf numFmtId="0" fontId="47" fillId="0" borderId="10" xfId="0" applyFont="1" applyBorder="1" applyAlignment="1">
      <alignment horizontal="left" wrapText="1" indent="1"/>
    </xf>
    <xf numFmtId="0" fontId="48" fillId="0" borderId="28" xfId="0" applyFont="1" applyBorder="1" applyAlignment="1">
      <alignment horizontal="left" wrapText="1" indent="2"/>
    </xf>
    <xf numFmtId="0" fontId="48" fillId="0" borderId="26" xfId="0" applyFont="1" applyBorder="1" applyAlignment="1">
      <alignment horizontal="left" wrapText="1" indent="2"/>
    </xf>
    <xf numFmtId="0" fontId="47" fillId="0" borderId="10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164" fontId="47" fillId="0" borderId="25" xfId="0" applyNumberFormat="1" applyFont="1" applyFill="1" applyBorder="1" applyAlignment="1">
      <alignment/>
    </xf>
    <xf numFmtId="0" fontId="48" fillId="0" borderId="28" xfId="0" applyFont="1" applyBorder="1" applyAlignment="1">
      <alignment horizontal="left" wrapText="1"/>
    </xf>
    <xf numFmtId="0" fontId="48" fillId="0" borderId="26" xfId="0" applyFont="1" applyBorder="1" applyAlignment="1">
      <alignment horizontal="left" wrapText="1"/>
    </xf>
    <xf numFmtId="0" fontId="47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3" xfId="0" applyFont="1" applyBorder="1" applyAlignment="1">
      <alignment wrapText="1"/>
    </xf>
    <xf numFmtId="164" fontId="53" fillId="0" borderId="12" xfId="0" applyNumberFormat="1" applyFont="1" applyFill="1" applyBorder="1" applyAlignment="1">
      <alignment/>
    </xf>
    <xf numFmtId="0" fontId="53" fillId="0" borderId="14" xfId="0" applyFont="1" applyBorder="1" applyAlignment="1">
      <alignment horizontal="left" wrapText="1" indent="1"/>
    </xf>
    <xf numFmtId="0" fontId="52" fillId="0" borderId="14" xfId="0" applyFont="1" applyBorder="1" applyAlignment="1">
      <alignment horizontal="left" wrapText="1" indent="2"/>
    </xf>
    <xf numFmtId="164" fontId="52" fillId="0" borderId="12" xfId="0" applyNumberFormat="1" applyFont="1" applyFill="1" applyBorder="1" applyAlignment="1">
      <alignment/>
    </xf>
    <xf numFmtId="0" fontId="52" fillId="0" borderId="14" xfId="0" applyFont="1" applyBorder="1" applyAlignment="1">
      <alignment horizontal="left" wrapText="1" indent="3"/>
    </xf>
    <xf numFmtId="0" fontId="52" fillId="0" borderId="14" xfId="0" applyFont="1" applyBorder="1" applyAlignment="1">
      <alignment horizontal="left" wrapText="1" indent="4"/>
    </xf>
    <xf numFmtId="0" fontId="53" fillId="0" borderId="14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Border="1" applyAlignment="1">
      <alignment horizontal="justify" vertical="top" wrapText="1"/>
    </xf>
    <xf numFmtId="0" fontId="3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left" wrapText="1"/>
    </xf>
    <xf numFmtId="0" fontId="4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2" fillId="0" borderId="31" xfId="0" applyFont="1" applyBorder="1" applyAlignment="1">
      <alignment horizontal="right"/>
    </xf>
    <xf numFmtId="0" fontId="53" fillId="0" borderId="0" xfId="0" applyFont="1" applyFill="1" applyBorder="1" applyAlignment="1">
      <alignment horizontal="left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16.28125" style="0" customWidth="1"/>
  </cols>
  <sheetData>
    <row r="1" ht="93.75" customHeight="1">
      <c r="A1" s="141" t="s">
        <v>217</v>
      </c>
    </row>
    <row r="2" ht="45">
      <c r="A2" s="140" t="s">
        <v>205</v>
      </c>
    </row>
    <row r="3" ht="15">
      <c r="A3" s="139"/>
    </row>
    <row r="4" ht="15">
      <c r="A4" s="140" t="s">
        <v>206</v>
      </c>
    </row>
    <row r="5" ht="15">
      <c r="A5" s="140" t="s">
        <v>207</v>
      </c>
    </row>
    <row r="6" ht="15">
      <c r="A6" s="140" t="s">
        <v>208</v>
      </c>
    </row>
    <row r="7" ht="30">
      <c r="A7" s="140" t="s">
        <v>209</v>
      </c>
    </row>
    <row r="8" ht="30">
      <c r="A8" s="140" t="s">
        <v>210</v>
      </c>
    </row>
    <row r="9" ht="30.75" customHeight="1">
      <c r="A9" s="140" t="s">
        <v>211</v>
      </c>
    </row>
    <row r="10" ht="16.5" customHeight="1">
      <c r="A10" s="140" t="s">
        <v>212</v>
      </c>
    </row>
    <row r="11" ht="16.5" customHeight="1">
      <c r="A11" s="140" t="s">
        <v>213</v>
      </c>
    </row>
    <row r="12" ht="42" customHeight="1">
      <c r="A12" s="140" t="s">
        <v>215</v>
      </c>
    </row>
    <row r="13" ht="30">
      <c r="A13" s="140" t="s">
        <v>216</v>
      </c>
    </row>
    <row r="14" ht="15">
      <c r="A14" s="139"/>
    </row>
    <row r="15" ht="30" customHeight="1">
      <c r="A15" s="140" t="s">
        <v>214</v>
      </c>
    </row>
  </sheetData>
  <sheetProtection/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63.28125" style="0" customWidth="1"/>
    <col min="2" max="2" width="14.8515625" style="0" customWidth="1"/>
  </cols>
  <sheetData>
    <row r="1" spans="1:2" ht="15">
      <c r="A1" s="120" t="s">
        <v>162</v>
      </c>
      <c r="B1" s="120"/>
    </row>
    <row r="3" ht="19.5" customHeight="1">
      <c r="A3" s="37" t="s">
        <v>146</v>
      </c>
    </row>
    <row r="4" ht="15.75">
      <c r="A4" s="37"/>
    </row>
    <row r="5" spans="1:2" ht="15.75">
      <c r="A5" s="74" t="s">
        <v>147</v>
      </c>
      <c r="B5" s="83">
        <v>108500</v>
      </c>
    </row>
    <row r="6" spans="1:2" ht="15.75">
      <c r="A6" s="74" t="s">
        <v>148</v>
      </c>
      <c r="B6" s="83">
        <v>47200</v>
      </c>
    </row>
    <row r="7" spans="1:2" ht="15.75">
      <c r="A7" s="74" t="s">
        <v>149</v>
      </c>
      <c r="B7" s="83">
        <v>6420</v>
      </c>
    </row>
    <row r="8" spans="1:2" ht="15.75">
      <c r="A8" s="74" t="s">
        <v>150</v>
      </c>
      <c r="B8" s="84">
        <v>-340</v>
      </c>
    </row>
    <row r="9" spans="1:2" ht="15.75">
      <c r="A9" s="74" t="s">
        <v>151</v>
      </c>
      <c r="B9" s="83">
        <v>27500</v>
      </c>
    </row>
    <row r="10" spans="1:2" ht="15.75">
      <c r="A10" s="74" t="s">
        <v>152</v>
      </c>
      <c r="B10" s="83">
        <v>10760</v>
      </c>
    </row>
    <row r="11" spans="1:2" ht="15.75">
      <c r="A11" s="74" t="s">
        <v>153</v>
      </c>
      <c r="B11" s="83">
        <v>14920</v>
      </c>
    </row>
    <row r="12" spans="1:2" ht="15.75">
      <c r="A12" s="74" t="s">
        <v>154</v>
      </c>
      <c r="B12" s="83">
        <v>1700</v>
      </c>
    </row>
    <row r="13" spans="1:2" ht="15.75">
      <c r="A13" s="74" t="s">
        <v>155</v>
      </c>
      <c r="B13" s="83">
        <v>43270</v>
      </c>
    </row>
    <row r="14" spans="1:2" ht="18.75" customHeight="1">
      <c r="A14" s="74" t="s">
        <v>156</v>
      </c>
      <c r="B14" s="83">
        <v>15980</v>
      </c>
    </row>
    <row r="15" spans="1:2" ht="15.75">
      <c r="A15" s="74" t="s">
        <v>157</v>
      </c>
      <c r="B15" s="83">
        <v>2050</v>
      </c>
    </row>
    <row r="18" spans="1:2" ht="15.75">
      <c r="A18" s="134" t="s">
        <v>158</v>
      </c>
      <c r="B18" s="134"/>
    </row>
    <row r="19" spans="1:2" ht="15.75">
      <c r="A19" s="134" t="s">
        <v>159</v>
      </c>
      <c r="B19" s="134"/>
    </row>
    <row r="20" spans="1:2" ht="15.75">
      <c r="A20" s="134" t="s">
        <v>160</v>
      </c>
      <c r="B20" s="134"/>
    </row>
    <row r="21" spans="1:2" ht="29.25" customHeight="1">
      <c r="A21" s="135" t="s">
        <v>161</v>
      </c>
      <c r="B21" s="136"/>
    </row>
  </sheetData>
  <sheetProtection/>
  <mergeCells count="5">
    <mergeCell ref="A18:B18"/>
    <mergeCell ref="A19:B19"/>
    <mergeCell ref="A20:B20"/>
    <mergeCell ref="A21:B21"/>
    <mergeCell ref="A1:B1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68.140625" style="0" customWidth="1"/>
    <col min="2" max="2" width="12.140625" style="0" customWidth="1"/>
  </cols>
  <sheetData>
    <row r="1" spans="1:2" ht="15">
      <c r="A1" s="120" t="s">
        <v>166</v>
      </c>
      <c r="B1" s="120"/>
    </row>
    <row r="2" spans="1:2" ht="15">
      <c r="A2" s="23"/>
      <c r="B2" s="23"/>
    </row>
    <row r="3" ht="15">
      <c r="B3" t="s">
        <v>91</v>
      </c>
    </row>
    <row r="4" spans="1:2" ht="15.75">
      <c r="A4" s="37" t="s">
        <v>41</v>
      </c>
      <c r="B4" s="59">
        <f>360.46+127</f>
        <v>487.46</v>
      </c>
    </row>
    <row r="5" spans="1:2" ht="15.75">
      <c r="A5" s="37" t="s">
        <v>42</v>
      </c>
      <c r="B5" s="59">
        <f>-475.33-127</f>
        <v>-602.3299999999999</v>
      </c>
    </row>
    <row r="6" spans="1:2" ht="15.75">
      <c r="A6" s="37" t="s">
        <v>43</v>
      </c>
      <c r="B6" s="59">
        <f>242.71+127</f>
        <v>369.71000000000004</v>
      </c>
    </row>
    <row r="7" spans="1:2" ht="15.75">
      <c r="A7" s="37" t="s">
        <v>44</v>
      </c>
      <c r="B7" s="59">
        <f>-223.14-127</f>
        <v>-350.14</v>
      </c>
    </row>
    <row r="8" spans="1:2" ht="15.75">
      <c r="A8" s="37" t="s">
        <v>45</v>
      </c>
      <c r="B8" s="59">
        <f>-95.3-127</f>
        <v>-222.3</v>
      </c>
    </row>
    <row r="9" spans="1:2" ht="15.75">
      <c r="A9" s="37" t="s">
        <v>46</v>
      </c>
      <c r="B9" s="59">
        <f>-1.33-127</f>
        <v>-128.33</v>
      </c>
    </row>
    <row r="10" spans="1:2" ht="15.75">
      <c r="A10" s="37" t="s">
        <v>47</v>
      </c>
      <c r="B10" s="59">
        <f>-96.93-127</f>
        <v>-223.93</v>
      </c>
    </row>
    <row r="11" spans="1:2" ht="15.75">
      <c r="A11" s="39" t="s">
        <v>48</v>
      </c>
      <c r="B11" s="59">
        <f>-13.43-127</f>
        <v>-140.43</v>
      </c>
    </row>
    <row r="12" spans="1:2" ht="15.75">
      <c r="A12" s="37" t="s">
        <v>50</v>
      </c>
      <c r="B12" s="59">
        <f>40.5+127</f>
        <v>167.5</v>
      </c>
    </row>
    <row r="13" spans="1:2" ht="15.75">
      <c r="A13" s="37" t="s">
        <v>51</v>
      </c>
      <c r="B13" s="59">
        <f>44.79+127</f>
        <v>171.79</v>
      </c>
    </row>
    <row r="14" spans="1:2" ht="15.75">
      <c r="A14" s="85" t="s">
        <v>165</v>
      </c>
      <c r="B14" s="86">
        <f>16.32+127</f>
        <v>143.32</v>
      </c>
    </row>
    <row r="15" spans="1:2" ht="15.75">
      <c r="A15" s="85" t="s">
        <v>164</v>
      </c>
      <c r="B15" s="86"/>
    </row>
    <row r="17" spans="1:2" ht="15.75">
      <c r="A17" s="119" t="s">
        <v>167</v>
      </c>
      <c r="B17" s="119"/>
    </row>
    <row r="18" ht="15.75">
      <c r="A18" s="54" t="s">
        <v>168</v>
      </c>
    </row>
    <row r="19" ht="15.75">
      <c r="A19" s="54" t="s">
        <v>175</v>
      </c>
    </row>
    <row r="20" ht="15.75">
      <c r="A20" s="54" t="s">
        <v>176</v>
      </c>
    </row>
  </sheetData>
  <sheetProtection/>
  <mergeCells count="2">
    <mergeCell ref="A1:B1"/>
    <mergeCell ref="A17:B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4.7109375" style="0" customWidth="1"/>
    <col min="2" max="2" width="19.00390625" style="0" customWidth="1"/>
  </cols>
  <sheetData>
    <row r="1" spans="1:2" ht="15">
      <c r="A1" s="120" t="s">
        <v>178</v>
      </c>
      <c r="B1" s="120"/>
    </row>
    <row r="2" spans="1:2" ht="15">
      <c r="A2" s="23"/>
      <c r="B2" s="23"/>
    </row>
    <row r="3" ht="15">
      <c r="B3" t="s">
        <v>91</v>
      </c>
    </row>
    <row r="4" spans="1:2" ht="15.75">
      <c r="A4" s="37" t="s">
        <v>41</v>
      </c>
      <c r="B4" s="59">
        <f>360.46+127+59.8</f>
        <v>547.26</v>
      </c>
    </row>
    <row r="5" spans="1:2" ht="15.75">
      <c r="A5" s="37" t="s">
        <v>42</v>
      </c>
      <c r="B5" s="59">
        <f>-475.33-127-59.8</f>
        <v>-662.1299999999999</v>
      </c>
    </row>
    <row r="6" spans="1:2" ht="15.75">
      <c r="A6" s="37" t="s">
        <v>43</v>
      </c>
      <c r="B6" s="59">
        <f>242.71+127+59.8</f>
        <v>429.51000000000005</v>
      </c>
    </row>
    <row r="7" spans="1:2" ht="15.75">
      <c r="A7" s="37" t="s">
        <v>44</v>
      </c>
      <c r="B7" s="59">
        <f>-223.14-127-59.8</f>
        <v>-409.94</v>
      </c>
    </row>
    <row r="8" spans="1:2" ht="15.75">
      <c r="A8" s="37" t="s">
        <v>45</v>
      </c>
      <c r="B8" s="59">
        <f>-95.3-127-59.8</f>
        <v>-282.1</v>
      </c>
    </row>
    <row r="9" spans="1:2" ht="15.75">
      <c r="A9" s="37" t="s">
        <v>46</v>
      </c>
      <c r="B9" s="59">
        <f>-1.33-127-59.8</f>
        <v>-188.13</v>
      </c>
    </row>
    <row r="10" spans="1:2" ht="31.5">
      <c r="A10" s="37" t="s">
        <v>47</v>
      </c>
      <c r="B10" s="59">
        <f>-96.93-127-59.8</f>
        <v>-283.73</v>
      </c>
    </row>
    <row r="11" spans="1:2" ht="15.75">
      <c r="A11" s="39" t="s">
        <v>48</v>
      </c>
      <c r="B11" s="59">
        <f>-13.43-127-59.8</f>
        <v>-200.23000000000002</v>
      </c>
    </row>
    <row r="12" spans="1:2" ht="15.75">
      <c r="A12" s="37" t="s">
        <v>50</v>
      </c>
      <c r="B12" s="59">
        <f>40.5+127+59.8</f>
        <v>227.3</v>
      </c>
    </row>
    <row r="13" spans="1:2" ht="15.75">
      <c r="A13" s="37" t="s">
        <v>51</v>
      </c>
      <c r="B13" s="59">
        <f>44.79+127+59.8</f>
        <v>231.58999999999997</v>
      </c>
    </row>
    <row r="14" spans="1:2" ht="15.75">
      <c r="A14" s="85" t="s">
        <v>165</v>
      </c>
      <c r="B14" s="86">
        <f>16.32+127+59.8</f>
        <v>203.12</v>
      </c>
    </row>
    <row r="15" spans="1:2" ht="15.75">
      <c r="A15" s="85" t="s">
        <v>164</v>
      </c>
      <c r="B15" s="86"/>
    </row>
    <row r="17" spans="1:2" ht="15.75">
      <c r="A17" s="119" t="s">
        <v>167</v>
      </c>
      <c r="B17" s="119"/>
    </row>
    <row r="18" ht="15.75">
      <c r="A18" s="54" t="s">
        <v>174</v>
      </c>
    </row>
    <row r="19" ht="15.75">
      <c r="A19" s="54" t="s">
        <v>169</v>
      </c>
    </row>
  </sheetData>
  <sheetProtection/>
  <mergeCells count="2">
    <mergeCell ref="A1:B1"/>
    <mergeCell ref="A17:B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0">
      <selection activeCell="A44" sqref="A44"/>
    </sheetView>
  </sheetViews>
  <sheetFormatPr defaultColWidth="9.140625" defaultRowHeight="15"/>
  <cols>
    <col min="1" max="1" width="61.421875" style="0" customWidth="1"/>
    <col min="2" max="2" width="17.28125" style="0" customWidth="1"/>
  </cols>
  <sheetData>
    <row r="1" spans="1:2" ht="15">
      <c r="A1" s="120" t="s">
        <v>196</v>
      </c>
      <c r="B1" s="120"/>
    </row>
    <row r="3" spans="1:2" ht="15.75">
      <c r="A3" s="87" t="s">
        <v>100</v>
      </c>
      <c r="B3" s="61"/>
    </row>
    <row r="4" spans="1:2" ht="15.75">
      <c r="A4" s="88" t="s">
        <v>7</v>
      </c>
      <c r="B4" s="66">
        <v>5790.099999999999</v>
      </c>
    </row>
    <row r="5" spans="1:2" ht="15.75">
      <c r="A5" s="89" t="s">
        <v>8</v>
      </c>
      <c r="B5" s="63">
        <v>-6938.6</v>
      </c>
    </row>
    <row r="6" spans="1:2" ht="15.75">
      <c r="A6" s="90" t="s">
        <v>179</v>
      </c>
      <c r="B6" s="61"/>
    </row>
    <row r="7" spans="1:2" ht="15.75">
      <c r="A7" s="91" t="s">
        <v>187</v>
      </c>
      <c r="B7" s="66">
        <v>1162.1</v>
      </c>
    </row>
    <row r="8" spans="1:2" ht="15.75">
      <c r="A8" s="92" t="s">
        <v>186</v>
      </c>
      <c r="B8" s="63">
        <v>-156.1</v>
      </c>
    </row>
    <row r="9" spans="1:2" ht="15.75">
      <c r="A9" s="93" t="s">
        <v>182</v>
      </c>
      <c r="B9" s="61"/>
    </row>
    <row r="10" spans="1:2" ht="15.75">
      <c r="A10" s="94" t="s">
        <v>188</v>
      </c>
      <c r="B10" s="66">
        <v>2.6</v>
      </c>
    </row>
    <row r="11" spans="1:2" ht="15.75">
      <c r="A11" s="95" t="s">
        <v>189</v>
      </c>
      <c r="B11" s="63">
        <v>-612.1</v>
      </c>
    </row>
    <row r="12" spans="1:2" ht="15.75">
      <c r="A12" s="96" t="s">
        <v>195</v>
      </c>
      <c r="B12" s="61"/>
    </row>
    <row r="13" spans="1:2" ht="15.75">
      <c r="A13" s="88" t="s">
        <v>4</v>
      </c>
      <c r="B13" s="66">
        <v>908</v>
      </c>
    </row>
    <row r="14" spans="1:2" ht="15.75">
      <c r="A14" s="89" t="s">
        <v>5</v>
      </c>
      <c r="B14" s="63">
        <v>-335.8999999999999</v>
      </c>
    </row>
    <row r="15" spans="1:2" ht="15.75">
      <c r="A15" s="93" t="s">
        <v>183</v>
      </c>
      <c r="B15" s="61"/>
    </row>
    <row r="16" spans="1:2" ht="15.75">
      <c r="A16" s="88" t="s">
        <v>181</v>
      </c>
      <c r="B16" s="66">
        <v>-17.7</v>
      </c>
    </row>
    <row r="17" spans="1:2" ht="15.75">
      <c r="A17" s="89" t="s">
        <v>180</v>
      </c>
      <c r="B17" s="63">
        <v>3.1999999999999993</v>
      </c>
    </row>
    <row r="18" spans="1:2" ht="31.5">
      <c r="A18" s="93" t="s">
        <v>184</v>
      </c>
      <c r="B18" s="61"/>
    </row>
    <row r="19" spans="1:2" ht="15.75">
      <c r="A19" s="88" t="s">
        <v>22</v>
      </c>
      <c r="B19" s="66">
        <v>0</v>
      </c>
    </row>
    <row r="20" spans="1:2" ht="15.75">
      <c r="A20" s="89" t="s">
        <v>23</v>
      </c>
      <c r="B20" s="63">
        <v>0</v>
      </c>
    </row>
    <row r="21" spans="1:2" ht="15.75">
      <c r="A21" s="90" t="s">
        <v>185</v>
      </c>
      <c r="B21" s="97"/>
    </row>
    <row r="22" spans="1:2" ht="15.75">
      <c r="A22" s="91" t="s">
        <v>187</v>
      </c>
      <c r="B22" s="66">
        <v>74.1</v>
      </c>
    </row>
    <row r="23" spans="1:2" ht="15.75">
      <c r="A23" s="92" t="s">
        <v>186</v>
      </c>
      <c r="B23" s="63">
        <v>-104.9</v>
      </c>
    </row>
    <row r="24" spans="1:2" ht="14.25" customHeight="1">
      <c r="A24" s="93" t="s">
        <v>190</v>
      </c>
      <c r="B24" s="61"/>
    </row>
    <row r="25" spans="1:2" ht="15.75">
      <c r="A25" s="98" t="s">
        <v>191</v>
      </c>
      <c r="B25" s="66">
        <v>-93.89999999999999</v>
      </c>
    </row>
    <row r="26" spans="1:2" ht="15.75">
      <c r="A26" s="99" t="s">
        <v>192</v>
      </c>
      <c r="B26" s="63">
        <v>187.10000000000002</v>
      </c>
    </row>
    <row r="27" spans="1:2" ht="15.75">
      <c r="A27" s="90" t="s">
        <v>193</v>
      </c>
      <c r="B27" s="97"/>
    </row>
    <row r="28" spans="1:2" ht="15.75">
      <c r="A28" s="91" t="s">
        <v>187</v>
      </c>
      <c r="B28" s="66">
        <v>135.5</v>
      </c>
    </row>
    <row r="29" spans="1:2" ht="15.75">
      <c r="A29" s="91" t="s">
        <v>186</v>
      </c>
      <c r="B29" s="66">
        <v>-44.2</v>
      </c>
    </row>
    <row r="30" spans="1:2" ht="15.75">
      <c r="A30" s="100" t="s">
        <v>194</v>
      </c>
      <c r="B30" s="69"/>
    </row>
    <row r="31" spans="1:2" ht="15.75">
      <c r="A31" s="144"/>
      <c r="B31" s="145"/>
    </row>
    <row r="32" ht="15.75">
      <c r="A32" s="142" t="s">
        <v>241</v>
      </c>
    </row>
    <row r="33" spans="1:2" ht="15.75">
      <c r="A33" s="128" t="s">
        <v>93</v>
      </c>
      <c r="B33" s="128"/>
    </row>
    <row r="34" spans="1:2" ht="15.75">
      <c r="A34" s="128" t="s">
        <v>92</v>
      </c>
      <c r="B34" s="128"/>
    </row>
    <row r="35" spans="1:2" ht="33" customHeight="1">
      <c r="A35" s="129" t="s">
        <v>240</v>
      </c>
      <c r="B35" s="128"/>
    </row>
  </sheetData>
  <sheetProtection/>
  <mergeCells count="4">
    <mergeCell ref="A1:B1"/>
    <mergeCell ref="A33:B33"/>
    <mergeCell ref="A34:B34"/>
    <mergeCell ref="A35:B35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28">
      <selection activeCell="I62" sqref="I62"/>
    </sheetView>
  </sheetViews>
  <sheetFormatPr defaultColWidth="9.140625" defaultRowHeight="15"/>
  <cols>
    <col min="1" max="1" width="56.421875" style="0" customWidth="1"/>
    <col min="2" max="2" width="15.7109375" style="0" customWidth="1"/>
    <col min="3" max="3" width="13.140625" style="0" customWidth="1"/>
  </cols>
  <sheetData>
    <row r="1" spans="1:3" ht="15">
      <c r="A1" s="120" t="s">
        <v>203</v>
      </c>
      <c r="B1" s="120"/>
      <c r="C1" s="120"/>
    </row>
    <row r="2" spans="1:3" ht="15">
      <c r="A2" s="102" t="s">
        <v>204</v>
      </c>
      <c r="B2" s="137" t="s">
        <v>0</v>
      </c>
      <c r="C2" s="137"/>
    </row>
    <row r="3" spans="1:3" ht="15">
      <c r="A3" s="103" t="s">
        <v>1</v>
      </c>
      <c r="B3" s="104"/>
      <c r="C3" s="105"/>
    </row>
    <row r="4" spans="1:3" ht="15">
      <c r="A4" s="106" t="s">
        <v>2</v>
      </c>
      <c r="B4" s="107">
        <v>-426.19999999999936</v>
      </c>
      <c r="C4" s="107">
        <v>-1193.1999999999994</v>
      </c>
    </row>
    <row r="5" spans="1:3" ht="15">
      <c r="A5" s="108" t="s">
        <v>3</v>
      </c>
      <c r="B5" s="107">
        <v>-662.4999999999991</v>
      </c>
      <c r="C5" s="107">
        <v>-1495.1999999999998</v>
      </c>
    </row>
    <row r="6" spans="1:3" ht="15">
      <c r="A6" s="109" t="s">
        <v>4</v>
      </c>
      <c r="B6" s="110">
        <v>11576</v>
      </c>
      <c r="C6" s="110">
        <v>15689.199999999997</v>
      </c>
    </row>
    <row r="7" spans="1:3" ht="15">
      <c r="A7" s="109" t="s">
        <v>5</v>
      </c>
      <c r="B7" s="110">
        <v>-12238.5</v>
      </c>
      <c r="C7" s="110">
        <v>-17184.399999999998</v>
      </c>
    </row>
    <row r="8" spans="1:3" ht="15">
      <c r="A8" s="109" t="s">
        <v>6</v>
      </c>
      <c r="B8" s="110">
        <v>-1321.199999999999</v>
      </c>
      <c r="C8" s="110">
        <v>-2271.7999999999993</v>
      </c>
    </row>
    <row r="9" spans="1:3" ht="15">
      <c r="A9" s="111" t="s">
        <v>7</v>
      </c>
      <c r="B9" s="110">
        <v>10076.1</v>
      </c>
      <c r="C9" s="110">
        <v>13942.199999999999</v>
      </c>
    </row>
    <row r="10" spans="1:3" ht="15">
      <c r="A10" s="111" t="s">
        <v>8</v>
      </c>
      <c r="B10" s="110">
        <v>-11397.3</v>
      </c>
      <c r="C10" s="110">
        <v>-16213.999999999998</v>
      </c>
    </row>
    <row r="11" spans="1:3" ht="15">
      <c r="A11" s="109" t="s">
        <v>9</v>
      </c>
      <c r="B11" s="110">
        <v>658.7000000000003</v>
      </c>
      <c r="C11" s="110">
        <v>776.5999999999997</v>
      </c>
    </row>
    <row r="12" spans="1:3" ht="15">
      <c r="A12" s="111" t="s">
        <v>4</v>
      </c>
      <c r="B12" s="110">
        <v>1499.9</v>
      </c>
      <c r="C12" s="110">
        <v>1746.9999999999995</v>
      </c>
    </row>
    <row r="13" spans="1:3" ht="15">
      <c r="A13" s="111" t="s">
        <v>5</v>
      </c>
      <c r="B13" s="110">
        <v>-841.1999999999999</v>
      </c>
      <c r="C13" s="110">
        <v>-970.4</v>
      </c>
    </row>
    <row r="14" spans="1:3" ht="15">
      <c r="A14" s="108" t="s">
        <v>10</v>
      </c>
      <c r="B14" s="107">
        <v>14.199999999999996</v>
      </c>
      <c r="C14" s="107">
        <v>-0.8999999999999773</v>
      </c>
    </row>
    <row r="15" spans="1:3" ht="15">
      <c r="A15" s="109" t="s">
        <v>11</v>
      </c>
      <c r="B15" s="110">
        <v>126.3</v>
      </c>
      <c r="C15" s="110">
        <v>157.60000000000002</v>
      </c>
    </row>
    <row r="16" spans="1:3" ht="15">
      <c r="A16" s="109" t="s">
        <v>12</v>
      </c>
      <c r="B16" s="110">
        <v>-112.1</v>
      </c>
      <c r="C16" s="110">
        <v>-158.5</v>
      </c>
    </row>
    <row r="17" spans="1:3" ht="15">
      <c r="A17" s="108" t="s">
        <v>13</v>
      </c>
      <c r="B17" s="107">
        <v>222.09999999999997</v>
      </c>
      <c r="C17" s="107">
        <v>302.90000000000003</v>
      </c>
    </row>
    <row r="18" spans="1:3" ht="15">
      <c r="A18" s="109" t="s">
        <v>11</v>
      </c>
      <c r="B18" s="110">
        <v>291.7</v>
      </c>
      <c r="C18" s="110">
        <v>390.6</v>
      </c>
    </row>
    <row r="19" spans="1:3" ht="15">
      <c r="A19" s="109" t="s">
        <v>12</v>
      </c>
      <c r="B19" s="110">
        <v>-69.60000000000001</v>
      </c>
      <c r="C19" s="110">
        <v>-87.69999999999999</v>
      </c>
    </row>
    <row r="20" spans="1:3" ht="15">
      <c r="A20" s="106" t="s">
        <v>14</v>
      </c>
      <c r="B20" s="107">
        <v>425.8</v>
      </c>
      <c r="C20" s="107">
        <v>1178.8999999999996</v>
      </c>
    </row>
    <row r="21" spans="1:3" ht="15">
      <c r="A21" s="108" t="s">
        <v>15</v>
      </c>
      <c r="B21" s="107">
        <v>68.89999999999998</v>
      </c>
      <c r="C21" s="107">
        <v>49.30000000000001</v>
      </c>
    </row>
    <row r="22" spans="1:3" ht="15">
      <c r="A22" s="109" t="s">
        <v>11</v>
      </c>
      <c r="B22" s="110">
        <v>133.2</v>
      </c>
      <c r="C22" s="110">
        <v>130.4</v>
      </c>
    </row>
    <row r="23" spans="1:3" ht="15">
      <c r="A23" s="109" t="s">
        <v>12</v>
      </c>
      <c r="B23" s="110">
        <v>-64.30000000000001</v>
      </c>
      <c r="C23" s="110">
        <v>-81.1</v>
      </c>
    </row>
    <row r="24" spans="1:3" ht="15">
      <c r="A24" s="108" t="s">
        <v>16</v>
      </c>
      <c r="B24" s="107">
        <v>356.90000000000003</v>
      </c>
      <c r="C24" s="107">
        <v>1129.5999999999997</v>
      </c>
    </row>
    <row r="25" spans="1:3" ht="15">
      <c r="A25" s="109" t="s">
        <v>17</v>
      </c>
      <c r="B25" s="110">
        <v>170.30000000000007</v>
      </c>
      <c r="C25" s="110">
        <v>162.5</v>
      </c>
    </row>
    <row r="26" spans="1:3" ht="15">
      <c r="A26" s="111" t="s">
        <v>18</v>
      </c>
      <c r="B26" s="110">
        <v>-1.5</v>
      </c>
      <c r="C26" s="110">
        <v>-1.3</v>
      </c>
    </row>
    <row r="27" spans="1:3" ht="15">
      <c r="A27" s="111" t="s">
        <v>19</v>
      </c>
      <c r="B27" s="110">
        <v>171.80000000000007</v>
      </c>
      <c r="C27" s="110">
        <v>163.79999999999995</v>
      </c>
    </row>
    <row r="28" spans="1:3" ht="15">
      <c r="A28" s="109" t="s">
        <v>20</v>
      </c>
      <c r="B28" s="110">
        <v>6.099999999999966</v>
      </c>
      <c r="C28" s="110">
        <v>62.79999999999998</v>
      </c>
    </row>
    <row r="29" spans="1:3" ht="15">
      <c r="A29" s="111" t="s">
        <v>18</v>
      </c>
      <c r="B29" s="110">
        <v>0.7999999999999996</v>
      </c>
      <c r="C29" s="110">
        <v>3.200000000000003</v>
      </c>
    </row>
    <row r="30" spans="1:3" ht="15">
      <c r="A30" s="111" t="s">
        <v>19</v>
      </c>
      <c r="B30" s="110">
        <v>5.2999999999999545</v>
      </c>
      <c r="C30" s="110">
        <v>59.599999999999994</v>
      </c>
    </row>
    <row r="31" spans="1:3" ht="15">
      <c r="A31" s="109" t="s">
        <v>21</v>
      </c>
      <c r="B31" s="110">
        <v>0</v>
      </c>
      <c r="C31" s="110">
        <v>0</v>
      </c>
    </row>
    <row r="32" spans="1:3" ht="15">
      <c r="A32" s="109" t="s">
        <v>24</v>
      </c>
      <c r="B32" s="110">
        <v>180.5</v>
      </c>
      <c r="C32" s="110">
        <v>904.2999999999997</v>
      </c>
    </row>
    <row r="33" spans="1:3" ht="15">
      <c r="A33" s="111" t="s">
        <v>18</v>
      </c>
      <c r="B33" s="110">
        <v>18.399999999999864</v>
      </c>
      <c r="C33" s="110">
        <v>-151.39999999999998</v>
      </c>
    </row>
    <row r="34" spans="1:3" ht="15">
      <c r="A34" s="111" t="s">
        <v>19</v>
      </c>
      <c r="B34" s="110">
        <v>162.10000000000002</v>
      </c>
      <c r="C34" s="110">
        <v>1055.6999999999996</v>
      </c>
    </row>
    <row r="35" spans="1:3" ht="15">
      <c r="A35" s="111" t="s">
        <v>25</v>
      </c>
      <c r="B35" s="110">
        <v>182.7</v>
      </c>
      <c r="C35" s="110">
        <v>590.8</v>
      </c>
    </row>
    <row r="36" spans="1:3" ht="15">
      <c r="A36" s="112" t="s">
        <v>22</v>
      </c>
      <c r="B36" s="110">
        <v>119.3</v>
      </c>
      <c r="C36" s="110">
        <v>-261.8</v>
      </c>
    </row>
    <row r="37" spans="1:3" ht="15">
      <c r="A37" s="112" t="s">
        <v>23</v>
      </c>
      <c r="B37" s="110">
        <v>63.400000000000006</v>
      </c>
      <c r="C37" s="110">
        <v>852.5999999999999</v>
      </c>
    </row>
    <row r="38" spans="1:3" ht="15">
      <c r="A38" s="111" t="s">
        <v>26</v>
      </c>
      <c r="B38" s="110">
        <v>72.6</v>
      </c>
      <c r="C38" s="110">
        <v>197.79999999999995</v>
      </c>
    </row>
    <row r="39" spans="1:3" ht="15">
      <c r="A39" s="112" t="s">
        <v>22</v>
      </c>
      <c r="B39" s="110">
        <v>12.6</v>
      </c>
      <c r="C39" s="110">
        <v>6</v>
      </c>
    </row>
    <row r="40" spans="1:3" ht="15">
      <c r="A40" s="112" t="s">
        <v>23</v>
      </c>
      <c r="B40" s="110">
        <v>60</v>
      </c>
      <c r="C40" s="110">
        <v>191.79999999999995</v>
      </c>
    </row>
    <row r="41" spans="1:3" ht="15">
      <c r="A41" s="111" t="s">
        <v>27</v>
      </c>
      <c r="B41" s="110">
        <v>20.699999999999875</v>
      </c>
      <c r="C41" s="110">
        <v>150.1000000000001</v>
      </c>
    </row>
    <row r="42" spans="1:3" ht="15">
      <c r="A42" s="112" t="s">
        <v>22</v>
      </c>
      <c r="B42" s="110">
        <v>-58.000000000000114</v>
      </c>
      <c r="C42" s="110">
        <v>133.9000000000001</v>
      </c>
    </row>
    <row r="43" spans="1:3" ht="15">
      <c r="A43" s="112" t="s">
        <v>23</v>
      </c>
      <c r="B43" s="110">
        <v>78.69999999999999</v>
      </c>
      <c r="C43" s="110">
        <v>16.20000000000001</v>
      </c>
    </row>
    <row r="44" spans="1:3" ht="15">
      <c r="A44" s="111" t="s">
        <v>28</v>
      </c>
      <c r="B44" s="110">
        <v>-95.5</v>
      </c>
      <c r="C44" s="110">
        <v>-34.39999999999999</v>
      </c>
    </row>
    <row r="45" spans="1:3" ht="15">
      <c r="A45" s="112" t="s">
        <v>22</v>
      </c>
      <c r="B45" s="110">
        <v>-55.50000000000001</v>
      </c>
      <c r="C45" s="110">
        <v>-29.499999999999996</v>
      </c>
    </row>
    <row r="46" spans="1:3" ht="15">
      <c r="A46" s="112" t="s">
        <v>23</v>
      </c>
      <c r="B46" s="110">
        <v>-40</v>
      </c>
      <c r="C46" s="110">
        <v>-4.899999999999999</v>
      </c>
    </row>
    <row r="47" spans="1:3" ht="15">
      <c r="A47" s="113" t="s">
        <v>29</v>
      </c>
      <c r="B47" s="107">
        <v>-13.400000000000546</v>
      </c>
      <c r="C47" s="107">
        <v>270.10000000000036</v>
      </c>
    </row>
    <row r="48" spans="1:3" ht="15">
      <c r="A48" s="106" t="s">
        <v>30</v>
      </c>
      <c r="B48" s="107">
        <v>-13.799999999999898</v>
      </c>
      <c r="C48" s="107">
        <v>255.80000000000064</v>
      </c>
    </row>
    <row r="49" spans="1:3" ht="15">
      <c r="A49" s="114" t="s">
        <v>31</v>
      </c>
      <c r="B49" s="107">
        <v>13.800000000000004</v>
      </c>
      <c r="C49" s="107">
        <v>-255.8</v>
      </c>
    </row>
    <row r="50" spans="1:3" ht="15">
      <c r="A50" s="115" t="s">
        <v>202</v>
      </c>
      <c r="B50" s="116"/>
      <c r="C50" s="116"/>
    </row>
    <row r="51" spans="1:3" ht="15">
      <c r="A51" s="116"/>
      <c r="B51" s="116"/>
      <c r="C51" s="116"/>
    </row>
    <row r="52" spans="1:3" ht="15" customHeight="1">
      <c r="A52" s="138" t="s">
        <v>197</v>
      </c>
      <c r="B52" s="138"/>
      <c r="C52" s="138"/>
    </row>
    <row r="53" spans="1:3" ht="15">
      <c r="A53" s="116" t="s">
        <v>198</v>
      </c>
      <c r="B53" s="116"/>
      <c r="C53" s="116"/>
    </row>
    <row r="54" spans="1:3" ht="15">
      <c r="A54" s="116" t="s">
        <v>199</v>
      </c>
      <c r="B54" s="116"/>
      <c r="C54" s="116"/>
    </row>
    <row r="55" spans="1:3" ht="15">
      <c r="A55" s="116" t="s">
        <v>200</v>
      </c>
      <c r="B55" s="116"/>
      <c r="C55" s="116"/>
    </row>
    <row r="56" spans="1:3" ht="15">
      <c r="A56" s="116" t="s">
        <v>201</v>
      </c>
      <c r="B56" s="116"/>
      <c r="C56" s="116"/>
    </row>
    <row r="57" spans="1:3" ht="15">
      <c r="A57" s="101"/>
      <c r="B57" s="101"/>
      <c r="C57" s="101"/>
    </row>
  </sheetData>
  <sheetProtection/>
  <mergeCells count="3">
    <mergeCell ref="B2:C2"/>
    <mergeCell ref="A52:C52"/>
    <mergeCell ref="A1:C1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C1">
      <selection activeCell="G29" sqref="G29"/>
    </sheetView>
  </sheetViews>
  <sheetFormatPr defaultColWidth="9.140625" defaultRowHeight="15"/>
  <cols>
    <col min="1" max="1" width="99.140625" style="0" customWidth="1"/>
  </cols>
  <sheetData>
    <row r="1" ht="15">
      <c r="A1" s="117" t="s">
        <v>302</v>
      </c>
    </row>
    <row r="3" ht="15.75">
      <c r="A3" s="146" t="s">
        <v>246</v>
      </c>
    </row>
    <row r="4" ht="15.75">
      <c r="A4" s="37"/>
    </row>
    <row r="5" ht="15.75">
      <c r="A5" s="146" t="s">
        <v>247</v>
      </c>
    </row>
    <row r="6" ht="15.75">
      <c r="A6" s="37" t="s">
        <v>248</v>
      </c>
    </row>
    <row r="7" ht="15.75">
      <c r="A7" s="37" t="s">
        <v>249</v>
      </c>
    </row>
    <row r="8" ht="15.75">
      <c r="A8" s="37" t="s">
        <v>250</v>
      </c>
    </row>
    <row r="9" ht="15.75">
      <c r="A9" s="37" t="s">
        <v>251</v>
      </c>
    </row>
    <row r="10" ht="15.75">
      <c r="A10" s="37" t="s">
        <v>252</v>
      </c>
    </row>
    <row r="11" ht="15.75">
      <c r="A11" s="37" t="s">
        <v>253</v>
      </c>
    </row>
    <row r="12" ht="15.75">
      <c r="A12" s="146" t="s">
        <v>254</v>
      </c>
    </row>
    <row r="13" ht="15.75">
      <c r="A13" s="37"/>
    </row>
    <row r="14" ht="15.75">
      <c r="A14" s="146" t="s">
        <v>255</v>
      </c>
    </row>
    <row r="15" ht="15.75">
      <c r="A15" s="37" t="s">
        <v>256</v>
      </c>
    </row>
    <row r="16" ht="15.75">
      <c r="A16" s="37" t="s">
        <v>257</v>
      </c>
    </row>
    <row r="17" ht="15.75">
      <c r="A17" s="37" t="s">
        <v>258</v>
      </c>
    </row>
    <row r="18" ht="15.75">
      <c r="A18" s="37" t="s">
        <v>259</v>
      </c>
    </row>
    <row r="19" ht="15.75">
      <c r="A19" s="37"/>
    </row>
    <row r="20" ht="31.5">
      <c r="A20" s="146" t="s">
        <v>260</v>
      </c>
    </row>
    <row r="21" ht="15.75">
      <c r="A21" s="37"/>
    </row>
    <row r="22" ht="15.75">
      <c r="A22" s="146" t="s">
        <v>261</v>
      </c>
    </row>
    <row r="23" ht="15.75">
      <c r="A23" s="37" t="s">
        <v>262</v>
      </c>
    </row>
    <row r="24" ht="31.5">
      <c r="A24" s="37" t="s">
        <v>263</v>
      </c>
    </row>
    <row r="25" ht="15.75">
      <c r="A25" s="37" t="s">
        <v>264</v>
      </c>
    </row>
    <row r="26" ht="15.75">
      <c r="A26" s="37" t="s">
        <v>265</v>
      </c>
    </row>
    <row r="27" ht="15.75">
      <c r="A27" s="37" t="s">
        <v>253</v>
      </c>
    </row>
    <row r="28" ht="15.75">
      <c r="A28" s="146" t="s">
        <v>266</v>
      </c>
    </row>
    <row r="29" ht="15.75">
      <c r="A29" s="37" t="s">
        <v>267</v>
      </c>
    </row>
    <row r="30" ht="31.5">
      <c r="A30" s="37" t="s">
        <v>268</v>
      </c>
    </row>
    <row r="31" ht="31.5">
      <c r="A31" s="37" t="s">
        <v>269</v>
      </c>
    </row>
    <row r="32" ht="15.75">
      <c r="A32" s="37"/>
    </row>
    <row r="33" ht="15.75">
      <c r="A33" s="146" t="s">
        <v>270</v>
      </c>
    </row>
    <row r="34" ht="15.75">
      <c r="A34" s="37"/>
    </row>
    <row r="35" ht="15.75">
      <c r="A35" s="146" t="s">
        <v>271</v>
      </c>
    </row>
    <row r="36" ht="15.75">
      <c r="A36" s="37" t="s">
        <v>272</v>
      </c>
    </row>
    <row r="37" ht="15.75">
      <c r="A37" s="37" t="s">
        <v>273</v>
      </c>
    </row>
    <row r="38" ht="15.75">
      <c r="A38" s="37" t="s">
        <v>274</v>
      </c>
    </row>
    <row r="39" ht="15.75">
      <c r="A39" s="37"/>
    </row>
    <row r="40" ht="15.75">
      <c r="A40" s="146" t="s">
        <v>275</v>
      </c>
    </row>
    <row r="41" ht="47.25">
      <c r="A41" s="37" t="s">
        <v>276</v>
      </c>
    </row>
    <row r="42" ht="15.75">
      <c r="A42" s="37" t="s">
        <v>277</v>
      </c>
    </row>
    <row r="43" ht="15.75">
      <c r="A43" s="37"/>
    </row>
    <row r="44" ht="15.75">
      <c r="A44" s="146" t="s">
        <v>278</v>
      </c>
    </row>
    <row r="45" ht="15.75">
      <c r="A45" s="37"/>
    </row>
    <row r="46" ht="78.75">
      <c r="A46" s="146" t="s">
        <v>279</v>
      </c>
    </row>
    <row r="47" ht="15.75">
      <c r="A47" s="37"/>
    </row>
    <row r="48" ht="15.75">
      <c r="A48" s="146" t="s">
        <v>280</v>
      </c>
    </row>
    <row r="49" ht="15.75">
      <c r="A49" s="37" t="s">
        <v>281</v>
      </c>
    </row>
    <row r="50" ht="15.75">
      <c r="A50" s="37" t="s">
        <v>282</v>
      </c>
    </row>
    <row r="51" ht="15.75">
      <c r="A51" s="37"/>
    </row>
    <row r="52" ht="15.75">
      <c r="A52" s="146" t="s">
        <v>283</v>
      </c>
    </row>
    <row r="53" ht="15.75">
      <c r="A53" s="37"/>
    </row>
    <row r="54" ht="15.75">
      <c r="A54" s="146" t="s">
        <v>284</v>
      </c>
    </row>
    <row r="55" ht="15.75">
      <c r="A55" s="37" t="s">
        <v>285</v>
      </c>
    </row>
    <row r="56" ht="15.75">
      <c r="A56" s="37" t="s">
        <v>286</v>
      </c>
    </row>
    <row r="57" ht="15.75">
      <c r="A57" s="37" t="s">
        <v>287</v>
      </c>
    </row>
    <row r="58" ht="15.75">
      <c r="A58" s="37" t="s">
        <v>288</v>
      </c>
    </row>
    <row r="59" ht="15.75">
      <c r="A59" s="37" t="s">
        <v>289</v>
      </c>
    </row>
    <row r="60" ht="15.75">
      <c r="A60" s="37" t="s">
        <v>290</v>
      </c>
    </row>
    <row r="61" ht="15.75">
      <c r="A61" s="37"/>
    </row>
    <row r="62" ht="15.75">
      <c r="A62" s="146" t="s">
        <v>291</v>
      </c>
    </row>
    <row r="63" ht="15.75">
      <c r="A63" s="37" t="s">
        <v>292</v>
      </c>
    </row>
    <row r="64" ht="15.75">
      <c r="A64" s="37" t="s">
        <v>293</v>
      </c>
    </row>
    <row r="65" ht="15.75">
      <c r="A65" s="37" t="s">
        <v>294</v>
      </c>
    </row>
    <row r="66" ht="15.75">
      <c r="A66" s="37" t="s">
        <v>295</v>
      </c>
    </row>
    <row r="67" ht="15.75">
      <c r="A67" s="37"/>
    </row>
    <row r="68" ht="15.75">
      <c r="A68" s="146" t="s">
        <v>296</v>
      </c>
    </row>
    <row r="69" ht="15.75">
      <c r="A69" s="37" t="s">
        <v>297</v>
      </c>
    </row>
    <row r="70" ht="15.75">
      <c r="A70" s="37" t="s">
        <v>298</v>
      </c>
    </row>
    <row r="71" ht="15.75">
      <c r="A71" s="37" t="s">
        <v>299</v>
      </c>
    </row>
    <row r="72" ht="15.75">
      <c r="A72" s="37" t="s">
        <v>300</v>
      </c>
    </row>
    <row r="73" ht="15.75">
      <c r="A73" s="37"/>
    </row>
    <row r="74" ht="31.5">
      <c r="A74" s="146" t="s">
        <v>301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43">
      <selection activeCell="G43" sqref="G43"/>
    </sheetView>
  </sheetViews>
  <sheetFormatPr defaultColWidth="9.140625" defaultRowHeight="15"/>
  <cols>
    <col min="1" max="1" width="80.28125" style="0" customWidth="1"/>
    <col min="2" max="2" width="13.28125" style="0" customWidth="1"/>
  </cols>
  <sheetData>
    <row r="1" ht="15">
      <c r="A1" s="117" t="s">
        <v>363</v>
      </c>
    </row>
    <row r="3" ht="31.5">
      <c r="A3" s="146" t="s">
        <v>321</v>
      </c>
    </row>
    <row r="4" ht="15.75">
      <c r="A4" s="146"/>
    </row>
    <row r="5" ht="31.5">
      <c r="A5" s="146" t="s">
        <v>322</v>
      </c>
    </row>
    <row r="6" ht="15.75">
      <c r="A6" s="37"/>
    </row>
    <row r="7" ht="31.5">
      <c r="A7" s="146" t="s">
        <v>323</v>
      </c>
    </row>
    <row r="8" ht="15.75">
      <c r="A8" s="147" t="s">
        <v>324</v>
      </c>
    </row>
    <row r="9" ht="15.75">
      <c r="A9" s="147" t="s">
        <v>325</v>
      </c>
    </row>
    <row r="10" ht="15.75">
      <c r="A10" s="147" t="s">
        <v>326</v>
      </c>
    </row>
    <row r="11" ht="15.75">
      <c r="A11" s="147" t="s">
        <v>327</v>
      </c>
    </row>
    <row r="12" ht="15.75">
      <c r="A12" s="147" t="s">
        <v>328</v>
      </c>
    </row>
    <row r="13" ht="15.75">
      <c r="A13" s="147" t="s">
        <v>329</v>
      </c>
    </row>
    <row r="14" ht="15.75">
      <c r="A14" s="147" t="s">
        <v>330</v>
      </c>
    </row>
    <row r="16" ht="47.25">
      <c r="A16" s="146" t="s">
        <v>331</v>
      </c>
    </row>
    <row r="17" ht="15.75">
      <c r="A17" s="39" t="s">
        <v>332</v>
      </c>
    </row>
    <row r="18" ht="15.75">
      <c r="A18" s="39" t="s">
        <v>333</v>
      </c>
    </row>
    <row r="19" ht="15.75">
      <c r="A19" s="39" t="s">
        <v>326</v>
      </c>
    </row>
    <row r="20" ht="15.75">
      <c r="A20" s="39" t="s">
        <v>334</v>
      </c>
    </row>
    <row r="21" ht="15.75">
      <c r="A21" s="39" t="s">
        <v>335</v>
      </c>
    </row>
    <row r="22" ht="15.75">
      <c r="A22" s="39" t="s">
        <v>336</v>
      </c>
    </row>
    <row r="23" ht="15.75">
      <c r="A23" s="39" t="s">
        <v>352</v>
      </c>
    </row>
    <row r="25" ht="47.25">
      <c r="A25" s="146" t="s">
        <v>353</v>
      </c>
    </row>
    <row r="26" ht="15.75">
      <c r="A26" s="146"/>
    </row>
    <row r="27" ht="47.25">
      <c r="A27" s="146" t="s">
        <v>354</v>
      </c>
    </row>
    <row r="28" ht="15.75">
      <c r="A28" s="146"/>
    </row>
    <row r="29" ht="31.5">
      <c r="A29" s="146" t="s">
        <v>355</v>
      </c>
    </row>
    <row r="30" ht="15.75">
      <c r="A30" s="146"/>
    </row>
    <row r="31" ht="31.5">
      <c r="A31" s="146" t="s">
        <v>356</v>
      </c>
    </row>
    <row r="32" ht="15.75">
      <c r="A32" s="146"/>
    </row>
    <row r="33" ht="33.75" customHeight="1">
      <c r="A33" s="146" t="s">
        <v>357</v>
      </c>
    </row>
    <row r="34" ht="15.75">
      <c r="A34" s="37" t="s">
        <v>337</v>
      </c>
    </row>
    <row r="35" ht="15.75">
      <c r="A35" s="37" t="s">
        <v>338</v>
      </c>
    </row>
    <row r="36" ht="15.75">
      <c r="A36" s="37" t="s">
        <v>339</v>
      </c>
    </row>
    <row r="37" ht="15.75">
      <c r="A37" s="37" t="s">
        <v>340</v>
      </c>
    </row>
    <row r="38" ht="15.75">
      <c r="A38" s="37" t="s">
        <v>341</v>
      </c>
    </row>
    <row r="39" ht="15.75">
      <c r="A39" s="37" t="s">
        <v>342</v>
      </c>
    </row>
    <row r="40" ht="15.75">
      <c r="A40" s="37"/>
    </row>
    <row r="41" ht="18.75" customHeight="1">
      <c r="A41" s="146" t="s">
        <v>358</v>
      </c>
    </row>
    <row r="42" ht="15.75">
      <c r="A42" s="37"/>
    </row>
    <row r="43" ht="31.5">
      <c r="A43" s="146" t="s">
        <v>359</v>
      </c>
    </row>
    <row r="44" ht="15.75">
      <c r="A44" s="37" t="s">
        <v>343</v>
      </c>
    </row>
    <row r="45" ht="15.75">
      <c r="A45" s="148" t="s">
        <v>344</v>
      </c>
    </row>
    <row r="46" ht="15.75">
      <c r="A46" s="37" t="s">
        <v>345</v>
      </c>
    </row>
    <row r="47" ht="15.75">
      <c r="A47" s="37" t="s">
        <v>346</v>
      </c>
    </row>
    <row r="48" ht="15.75">
      <c r="A48" s="37" t="s">
        <v>347</v>
      </c>
    </row>
    <row r="49" ht="15.75">
      <c r="A49" s="37"/>
    </row>
    <row r="50" ht="31.5">
      <c r="A50" s="146" t="s">
        <v>360</v>
      </c>
    </row>
    <row r="51" ht="15.75">
      <c r="A51" s="37" t="s">
        <v>343</v>
      </c>
    </row>
    <row r="52" ht="15.75">
      <c r="A52" s="37" t="s">
        <v>348</v>
      </c>
    </row>
    <row r="53" ht="15.75">
      <c r="A53" s="37" t="s">
        <v>349</v>
      </c>
    </row>
    <row r="54" ht="15.75">
      <c r="A54" s="37" t="s">
        <v>350</v>
      </c>
    </row>
    <row r="55" ht="15.75">
      <c r="A55" s="37" t="s">
        <v>351</v>
      </c>
    </row>
    <row r="56" ht="15.75">
      <c r="A56" s="37"/>
    </row>
    <row r="57" ht="15.75">
      <c r="A57" s="146" t="s">
        <v>361</v>
      </c>
    </row>
    <row r="58" ht="15.75">
      <c r="A58" s="146"/>
    </row>
    <row r="59" ht="51" customHeight="1">
      <c r="A59" s="146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7.140625" style="0" customWidth="1"/>
    <col min="2" max="2" width="14.140625" style="0" customWidth="1"/>
    <col min="3" max="3" width="16.00390625" style="0" customWidth="1"/>
    <col min="4" max="4" width="15.140625" style="0" customWidth="1"/>
    <col min="5" max="5" width="12.8515625" style="0" customWidth="1"/>
    <col min="6" max="6" width="13.8515625" style="0" customWidth="1"/>
    <col min="7" max="7" width="13.140625" style="0" customWidth="1"/>
  </cols>
  <sheetData>
    <row r="1" spans="1:7" ht="15.75">
      <c r="A1" s="143" t="s">
        <v>386</v>
      </c>
      <c r="B1" s="143"/>
      <c r="C1" s="143"/>
      <c r="D1" s="143"/>
      <c r="E1" s="143"/>
      <c r="F1" s="143"/>
      <c r="G1" s="143"/>
    </row>
    <row r="4" spans="2:7" ht="15">
      <c r="B4" s="78" t="s">
        <v>218</v>
      </c>
      <c r="C4" s="78" t="s">
        <v>219</v>
      </c>
      <c r="D4" s="78" t="s">
        <v>220</v>
      </c>
      <c r="E4" s="78" t="s">
        <v>243</v>
      </c>
      <c r="F4" s="78" t="s">
        <v>244</v>
      </c>
      <c r="G4" s="78" t="s">
        <v>245</v>
      </c>
    </row>
    <row r="5" spans="1:7" ht="15">
      <c r="A5" s="10" t="s">
        <v>376</v>
      </c>
      <c r="B5" s="118" t="s">
        <v>221</v>
      </c>
      <c r="C5" s="118" t="s">
        <v>228</v>
      </c>
      <c r="D5" s="118" t="s">
        <v>234</v>
      </c>
      <c r="E5" s="118" t="s">
        <v>303</v>
      </c>
      <c r="F5" s="118" t="s">
        <v>313</v>
      </c>
      <c r="G5" s="118" t="s">
        <v>366</v>
      </c>
    </row>
    <row r="6" spans="1:7" ht="15">
      <c r="A6" s="10" t="s">
        <v>377</v>
      </c>
      <c r="B6" s="118" t="s">
        <v>222</v>
      </c>
      <c r="C6" s="118" t="s">
        <v>226</v>
      </c>
      <c r="D6" s="118" t="s">
        <v>242</v>
      </c>
      <c r="E6" s="118" t="s">
        <v>304</v>
      </c>
      <c r="F6" s="118" t="s">
        <v>314</v>
      </c>
      <c r="G6" s="118" t="s">
        <v>367</v>
      </c>
    </row>
    <row r="7" spans="1:7" ht="15">
      <c r="A7" s="10" t="s">
        <v>378</v>
      </c>
      <c r="B7" s="118" t="s">
        <v>223</v>
      </c>
      <c r="C7" s="118" t="s">
        <v>238</v>
      </c>
      <c r="D7" s="118" t="s">
        <v>230</v>
      </c>
      <c r="E7" s="118" t="s">
        <v>305</v>
      </c>
      <c r="F7" s="118" t="s">
        <v>315</v>
      </c>
      <c r="G7" s="118" t="s">
        <v>368</v>
      </c>
    </row>
    <row r="8" spans="1:7" ht="15">
      <c r="A8" s="10" t="s">
        <v>379</v>
      </c>
      <c r="B8" s="118" t="s">
        <v>224</v>
      </c>
      <c r="C8" s="118" t="s">
        <v>239</v>
      </c>
      <c r="D8" s="118" t="s">
        <v>235</v>
      </c>
      <c r="E8" s="118" t="s">
        <v>306</v>
      </c>
      <c r="F8" s="118" t="s">
        <v>316</v>
      </c>
      <c r="G8" s="118" t="s">
        <v>369</v>
      </c>
    </row>
    <row r="9" spans="1:7" ht="15">
      <c r="A9" s="10" t="s">
        <v>380</v>
      </c>
      <c r="B9" s="118" t="s">
        <v>225</v>
      </c>
      <c r="C9" s="118" t="s">
        <v>238</v>
      </c>
      <c r="D9" s="118" t="s">
        <v>233</v>
      </c>
      <c r="E9" s="118" t="s">
        <v>307</v>
      </c>
      <c r="F9" s="118" t="s">
        <v>317</v>
      </c>
      <c r="G9" s="118" t="s">
        <v>370</v>
      </c>
    </row>
    <row r="10" spans="1:7" ht="15">
      <c r="A10" s="10" t="s">
        <v>381</v>
      </c>
      <c r="B10" s="118" t="s">
        <v>231</v>
      </c>
      <c r="C10" s="118" t="s">
        <v>234</v>
      </c>
      <c r="D10" s="118" t="s">
        <v>227</v>
      </c>
      <c r="E10" s="118" t="s">
        <v>308</v>
      </c>
      <c r="F10" s="118" t="s">
        <v>318</v>
      </c>
      <c r="G10" s="118" t="s">
        <v>371</v>
      </c>
    </row>
    <row r="11" spans="1:7" ht="15">
      <c r="A11" s="10" t="s">
        <v>382</v>
      </c>
      <c r="B11" s="118" t="s">
        <v>226</v>
      </c>
      <c r="C11" s="118" t="s">
        <v>222</v>
      </c>
      <c r="D11" s="118" t="s">
        <v>236</v>
      </c>
      <c r="E11" s="118" t="s">
        <v>309</v>
      </c>
      <c r="F11" s="118" t="s">
        <v>319</v>
      </c>
      <c r="G11" s="118" t="s">
        <v>372</v>
      </c>
    </row>
    <row r="12" spans="1:7" ht="15">
      <c r="A12" s="10" t="s">
        <v>383</v>
      </c>
      <c r="B12" s="118" t="s">
        <v>227</v>
      </c>
      <c r="C12" s="118" t="s">
        <v>233</v>
      </c>
      <c r="D12" s="118" t="s">
        <v>237</v>
      </c>
      <c r="E12" s="118" t="s">
        <v>310</v>
      </c>
      <c r="F12" s="118" t="s">
        <v>320</v>
      </c>
      <c r="G12" s="118" t="s">
        <v>373</v>
      </c>
    </row>
    <row r="13" spans="1:7" ht="15">
      <c r="A13" s="10" t="s">
        <v>384</v>
      </c>
      <c r="B13" s="118" t="s">
        <v>229</v>
      </c>
      <c r="C13" s="118" t="s">
        <v>228</v>
      </c>
      <c r="D13" s="118" t="s">
        <v>232</v>
      </c>
      <c r="E13" s="118" t="s">
        <v>311</v>
      </c>
      <c r="F13" s="118" t="s">
        <v>364</v>
      </c>
      <c r="G13" s="118" t="s">
        <v>374</v>
      </c>
    </row>
    <row r="14" spans="1:7" ht="15">
      <c r="A14" s="10" t="s">
        <v>385</v>
      </c>
      <c r="B14" s="118" t="s">
        <v>230</v>
      </c>
      <c r="C14" s="118" t="s">
        <v>239</v>
      </c>
      <c r="D14" s="118" t="s">
        <v>238</v>
      </c>
      <c r="E14" s="118" t="s">
        <v>312</v>
      </c>
      <c r="F14" s="118" t="s">
        <v>365</v>
      </c>
      <c r="G14" s="118" t="s">
        <v>375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1">
      <selection activeCell="A51" sqref="A51"/>
    </sheetView>
  </sheetViews>
  <sheetFormatPr defaultColWidth="9.140625" defaultRowHeight="15"/>
  <cols>
    <col min="1" max="1" width="67.7109375" style="0" customWidth="1"/>
    <col min="2" max="2" width="11.28125" style="0" customWidth="1"/>
  </cols>
  <sheetData>
    <row r="1" spans="1:3" ht="15">
      <c r="A1" s="120" t="s">
        <v>76</v>
      </c>
      <c r="B1" s="120"/>
      <c r="C1" s="20"/>
    </row>
    <row r="2" ht="15.75" thickBot="1">
      <c r="B2" t="s">
        <v>91</v>
      </c>
    </row>
    <row r="3" spans="1:2" ht="18.75" customHeight="1" thickBot="1">
      <c r="A3" s="36" t="s">
        <v>163</v>
      </c>
      <c r="B3" s="46">
        <v>-110.06</v>
      </c>
    </row>
    <row r="4" spans="1:2" ht="15.75">
      <c r="A4" s="37" t="s">
        <v>41</v>
      </c>
      <c r="B4" s="47">
        <v>360.46</v>
      </c>
    </row>
    <row r="5" spans="1:2" ht="15.75">
      <c r="A5" s="37" t="s">
        <v>42</v>
      </c>
      <c r="B5" s="47">
        <v>-475.33</v>
      </c>
    </row>
    <row r="6" spans="1:2" ht="15.75">
      <c r="A6" s="38"/>
      <c r="B6" s="48"/>
    </row>
    <row r="7" spans="1:2" ht="15.75">
      <c r="A7" s="37" t="s">
        <v>43</v>
      </c>
      <c r="B7" s="47">
        <v>242.71</v>
      </c>
    </row>
    <row r="8" spans="1:2" ht="15.75">
      <c r="A8" s="37" t="s">
        <v>44</v>
      </c>
      <c r="B8" s="47">
        <v>-223.14</v>
      </c>
    </row>
    <row r="9" spans="1:2" ht="15.75">
      <c r="A9" s="37" t="s">
        <v>45</v>
      </c>
      <c r="B9" s="47">
        <v>-95.3</v>
      </c>
    </row>
    <row r="10" spans="1:2" ht="15.75">
      <c r="A10" s="37" t="s">
        <v>46</v>
      </c>
      <c r="B10" s="47">
        <v>-1.33</v>
      </c>
    </row>
    <row r="11" spans="1:2" ht="15.75">
      <c r="A11" s="37" t="s">
        <v>47</v>
      </c>
      <c r="B11" s="47">
        <v>-96.93</v>
      </c>
    </row>
    <row r="12" spans="1:2" ht="15.75">
      <c r="A12" s="39" t="s">
        <v>48</v>
      </c>
      <c r="B12" s="47">
        <v>-13.43</v>
      </c>
    </row>
    <row r="13" ht="15.75" thickBot="1">
      <c r="B13" s="48"/>
    </row>
    <row r="14" spans="1:2" ht="15.75" customHeight="1" thickBot="1">
      <c r="A14" s="36" t="s">
        <v>49</v>
      </c>
      <c r="B14" s="46">
        <v>87.93</v>
      </c>
    </row>
    <row r="15" spans="1:2" ht="15.75">
      <c r="A15" s="37" t="s">
        <v>50</v>
      </c>
      <c r="B15" s="47">
        <v>40.5</v>
      </c>
    </row>
    <row r="16" spans="1:2" ht="15.75">
      <c r="A16" s="37" t="s">
        <v>51</v>
      </c>
      <c r="B16" s="47">
        <v>44.79</v>
      </c>
    </row>
    <row r="17" spans="1:2" ht="15.75">
      <c r="A17" s="37" t="s">
        <v>52</v>
      </c>
      <c r="B17" s="47" t="s">
        <v>56</v>
      </c>
    </row>
    <row r="18" spans="1:2" ht="15.75">
      <c r="A18" s="37" t="s">
        <v>53</v>
      </c>
      <c r="B18" s="47">
        <v>2.86</v>
      </c>
    </row>
    <row r="19" spans="1:2" ht="15.75">
      <c r="A19" s="37" t="s">
        <v>54</v>
      </c>
      <c r="B19" s="47">
        <v>0.16</v>
      </c>
    </row>
    <row r="20" spans="1:2" ht="15.75">
      <c r="A20" s="37" t="s">
        <v>55</v>
      </c>
      <c r="B20" s="47" t="s">
        <v>56</v>
      </c>
    </row>
    <row r="21" ht="15.75" thickBot="1">
      <c r="B21" s="48"/>
    </row>
    <row r="22" spans="1:2" ht="16.5" thickBot="1">
      <c r="A22" s="36" t="s">
        <v>57</v>
      </c>
      <c r="B22" s="46">
        <v>16.32</v>
      </c>
    </row>
    <row r="23" spans="1:2" ht="15.75">
      <c r="A23" s="40" t="s">
        <v>58</v>
      </c>
      <c r="B23" s="49">
        <v>1.84</v>
      </c>
    </row>
    <row r="24" spans="1:2" ht="15.75">
      <c r="A24" s="41" t="s">
        <v>59</v>
      </c>
      <c r="B24" s="50">
        <v>8.01</v>
      </c>
    </row>
    <row r="25" spans="1:2" ht="16.5" thickBot="1">
      <c r="A25" s="42" t="s">
        <v>60</v>
      </c>
      <c r="B25" s="51">
        <v>6.47</v>
      </c>
    </row>
    <row r="26" ht="15.75" thickBot="1">
      <c r="B26" s="48"/>
    </row>
    <row r="27" spans="1:2" ht="16.5" thickBot="1">
      <c r="A27" s="36" t="s">
        <v>61</v>
      </c>
      <c r="B27" s="46">
        <v>22.6</v>
      </c>
    </row>
    <row r="28" ht="15.75" thickBot="1">
      <c r="B28" s="48"/>
    </row>
    <row r="29" spans="1:2" ht="16.5" thickBot="1">
      <c r="A29" s="43" t="s">
        <v>62</v>
      </c>
      <c r="B29" s="52">
        <v>1.55</v>
      </c>
    </row>
    <row r="30" spans="1:2" ht="15.75">
      <c r="A30" s="37" t="s">
        <v>63</v>
      </c>
      <c r="B30" s="47">
        <v>0.02</v>
      </c>
    </row>
    <row r="31" spans="1:2" ht="15.75">
      <c r="A31" s="37" t="s">
        <v>64</v>
      </c>
      <c r="B31" s="47" t="s">
        <v>66</v>
      </c>
    </row>
    <row r="32" spans="1:2" ht="15.75">
      <c r="A32" s="37" t="s">
        <v>65</v>
      </c>
      <c r="B32" s="47">
        <v>1.53</v>
      </c>
    </row>
    <row r="33" ht="15.75" thickBot="1">
      <c r="B33" s="48"/>
    </row>
    <row r="34" spans="1:2" ht="16.5" thickBot="1">
      <c r="A34" s="36" t="s">
        <v>67</v>
      </c>
      <c r="B34" s="46" t="s">
        <v>66</v>
      </c>
    </row>
    <row r="35" ht="15.75" thickBot="1">
      <c r="B35" s="48"/>
    </row>
    <row r="36" spans="1:2" ht="32.25" thickBot="1">
      <c r="A36" s="36" t="s">
        <v>68</v>
      </c>
      <c r="B36" s="46">
        <v>8.48</v>
      </c>
    </row>
    <row r="37" ht="15.75" thickBot="1">
      <c r="B37" s="48"/>
    </row>
    <row r="38" spans="1:2" ht="16.5" thickBot="1">
      <c r="A38" s="36" t="s">
        <v>69</v>
      </c>
      <c r="B38" s="46">
        <v>-26.81</v>
      </c>
    </row>
    <row r="39" ht="15.75" thickBot="1">
      <c r="B39" s="48"/>
    </row>
    <row r="40" spans="1:2" ht="16.5" thickBot="1">
      <c r="A40" s="44" t="s">
        <v>70</v>
      </c>
      <c r="B40" s="53">
        <v>-0.01</v>
      </c>
    </row>
    <row r="41" spans="1:2" ht="16.5" thickBot="1">
      <c r="A41" s="42" t="s">
        <v>71</v>
      </c>
      <c r="B41" s="51">
        <v>-0.31</v>
      </c>
    </row>
    <row r="42" spans="1:2" ht="16.5" thickBot="1">
      <c r="A42" s="42" t="s">
        <v>72</v>
      </c>
      <c r="B42" s="51">
        <v>0.7</v>
      </c>
    </row>
    <row r="43" spans="1:2" ht="16.5" thickBot="1">
      <c r="A43" s="42" t="s">
        <v>73</v>
      </c>
      <c r="B43" s="51">
        <v>-27.9</v>
      </c>
    </row>
    <row r="44" spans="1:2" ht="16.5" thickBot="1">
      <c r="A44" s="42" t="s">
        <v>74</v>
      </c>
      <c r="B44" s="51" t="s">
        <v>66</v>
      </c>
    </row>
    <row r="45" spans="1:2" ht="16.5" thickBot="1">
      <c r="A45" s="42" t="s">
        <v>75</v>
      </c>
      <c r="B45" s="51" t="s">
        <v>66</v>
      </c>
    </row>
    <row r="47" spans="1:2" ht="15.75">
      <c r="A47" s="119" t="s">
        <v>170</v>
      </c>
      <c r="B47" s="119"/>
    </row>
    <row r="48" ht="15.75">
      <c r="A48" s="54" t="s">
        <v>168</v>
      </c>
    </row>
    <row r="49" ht="15.75">
      <c r="A49" s="54" t="s">
        <v>171</v>
      </c>
    </row>
    <row r="50" ht="15.75">
      <c r="A50" s="54" t="s">
        <v>173</v>
      </c>
    </row>
    <row r="51" ht="15.75">
      <c r="A51" s="54" t="s">
        <v>172</v>
      </c>
    </row>
  </sheetData>
  <sheetProtection/>
  <mergeCells count="2">
    <mergeCell ref="A47:B47"/>
    <mergeCell ref="A1:B1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2">
      <selection activeCell="A60" sqref="A60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1.421875" style="0" customWidth="1"/>
    <col min="4" max="4" width="12.57421875" style="0" customWidth="1"/>
  </cols>
  <sheetData>
    <row r="1" spans="1:4" ht="15">
      <c r="A1" s="120" t="s">
        <v>39</v>
      </c>
      <c r="B1" s="120"/>
      <c r="C1" s="120"/>
      <c r="D1" s="120"/>
    </row>
    <row r="3" spans="1:4" ht="15">
      <c r="A3" s="2" t="s">
        <v>38</v>
      </c>
      <c r="B3" s="1"/>
      <c r="C3" s="122" t="s">
        <v>0</v>
      </c>
      <c r="D3" s="122"/>
    </row>
    <row r="4" spans="1:4" ht="15">
      <c r="A4" s="24" t="s">
        <v>1</v>
      </c>
      <c r="B4" s="25">
        <v>2007</v>
      </c>
      <c r="C4" s="25">
        <v>2008</v>
      </c>
      <c r="D4" s="26">
        <v>2009</v>
      </c>
    </row>
    <row r="5" spans="1:4" ht="15">
      <c r="A5" s="27" t="s">
        <v>2</v>
      </c>
      <c r="B5" s="28">
        <v>-3039.7000000000035</v>
      </c>
      <c r="C5" s="28">
        <v>-5229.499999999998</v>
      </c>
      <c r="D5" s="28">
        <v>-6388.700000000001</v>
      </c>
    </row>
    <row r="6" spans="1:4" ht="15">
      <c r="A6" s="29" t="s">
        <v>3</v>
      </c>
      <c r="B6" s="28">
        <v>-2799.0000000000036</v>
      </c>
      <c r="C6" s="28">
        <v>-4612.699999999999</v>
      </c>
      <c r="D6" s="28">
        <v>-5516.799999999999</v>
      </c>
    </row>
    <row r="7" spans="1:4" ht="15">
      <c r="A7" s="30" t="s">
        <v>4</v>
      </c>
      <c r="B7" s="31">
        <v>27625.5</v>
      </c>
      <c r="C7" s="31">
        <v>36992.3</v>
      </c>
      <c r="D7" s="31">
        <v>24842.699999999997</v>
      </c>
    </row>
    <row r="8" spans="1:4" ht="15">
      <c r="A8" s="30" t="s">
        <v>5</v>
      </c>
      <c r="B8" s="31">
        <v>-30424.500000000004</v>
      </c>
      <c r="C8" s="31">
        <v>-41605</v>
      </c>
      <c r="D8" s="31">
        <v>-30359.5</v>
      </c>
    </row>
    <row r="9" spans="1:4" ht="15">
      <c r="A9" s="30" t="s">
        <v>6</v>
      </c>
      <c r="B9" s="31">
        <v>-4041.800000000001</v>
      </c>
      <c r="C9" s="31">
        <v>-6236.799999999997</v>
      </c>
      <c r="D9" s="31">
        <v>-6957</v>
      </c>
    </row>
    <row r="10" spans="1:4" ht="15">
      <c r="A10" s="32" t="s">
        <v>7</v>
      </c>
      <c r="B10" s="31">
        <v>24361.7</v>
      </c>
      <c r="C10" s="31">
        <v>32804.7</v>
      </c>
      <c r="D10" s="31">
        <v>21360.699999999997</v>
      </c>
    </row>
    <row r="11" spans="1:4" ht="15">
      <c r="A11" s="32" t="s">
        <v>8</v>
      </c>
      <c r="B11" s="31">
        <v>-28403.5</v>
      </c>
      <c r="C11" s="31">
        <v>-39041.5</v>
      </c>
      <c r="D11" s="31">
        <v>-28317.699999999997</v>
      </c>
    </row>
    <row r="12" spans="1:4" ht="15">
      <c r="A12" s="30" t="s">
        <v>9</v>
      </c>
      <c r="B12" s="31">
        <v>1242.7999999999997</v>
      </c>
      <c r="C12" s="31">
        <v>1624.1</v>
      </c>
      <c r="D12" s="31">
        <v>1440.1999999999994</v>
      </c>
    </row>
    <row r="13" spans="1:4" ht="15">
      <c r="A13" s="32" t="s">
        <v>4</v>
      </c>
      <c r="B13" s="31">
        <v>3263.7999999999997</v>
      </c>
      <c r="C13" s="31">
        <v>4187.6</v>
      </c>
      <c r="D13" s="31">
        <v>3481.9999999999995</v>
      </c>
    </row>
    <row r="14" spans="1:4" ht="15">
      <c r="A14" s="32" t="s">
        <v>5</v>
      </c>
      <c r="B14" s="31">
        <v>-2021</v>
      </c>
      <c r="C14" s="31">
        <v>-2563.5000000000005</v>
      </c>
      <c r="D14" s="31">
        <v>-2041.8000000000002</v>
      </c>
    </row>
    <row r="15" spans="1:4" ht="15">
      <c r="A15" s="29" t="s">
        <v>10</v>
      </c>
      <c r="B15" s="28">
        <v>-411.1</v>
      </c>
      <c r="C15" s="28">
        <v>-787.6000000000001</v>
      </c>
      <c r="D15" s="28">
        <v>-1113.8999999999999</v>
      </c>
    </row>
    <row r="16" spans="1:4" ht="15">
      <c r="A16" s="30" t="s">
        <v>11</v>
      </c>
      <c r="B16" s="31">
        <v>275.5</v>
      </c>
      <c r="C16" s="31">
        <v>396.6</v>
      </c>
      <c r="D16" s="31">
        <v>245.3</v>
      </c>
    </row>
    <row r="17" spans="1:4" ht="15">
      <c r="A17" s="30" t="s">
        <v>12</v>
      </c>
      <c r="B17" s="31">
        <v>-686.6</v>
      </c>
      <c r="C17" s="31">
        <v>-1184.2000000000003</v>
      </c>
      <c r="D17" s="31">
        <v>-1359.1999999999998</v>
      </c>
    </row>
    <row r="18" spans="1:4" ht="15">
      <c r="A18" s="29" t="s">
        <v>13</v>
      </c>
      <c r="B18" s="28">
        <v>170.39999999999998</v>
      </c>
      <c r="C18" s="28">
        <v>170.8</v>
      </c>
      <c r="D18" s="28">
        <v>242.00000000000003</v>
      </c>
    </row>
    <row r="19" spans="1:4" ht="15">
      <c r="A19" s="30" t="s">
        <v>11</v>
      </c>
      <c r="B19" s="31">
        <v>330.2</v>
      </c>
      <c r="C19" s="31">
        <v>400.6</v>
      </c>
      <c r="D19" s="31">
        <v>473.40000000000003</v>
      </c>
    </row>
    <row r="20" spans="1:4" ht="15">
      <c r="A20" s="30" t="s">
        <v>12</v>
      </c>
      <c r="B20" s="31">
        <v>-159.8</v>
      </c>
      <c r="C20" s="31">
        <v>-229.8</v>
      </c>
      <c r="D20" s="31">
        <v>-231.4</v>
      </c>
    </row>
    <row r="21" spans="1:4" ht="26.25">
      <c r="A21" s="27" t="s">
        <v>14</v>
      </c>
      <c r="B21" s="28">
        <v>5353.400000000001</v>
      </c>
      <c r="C21" s="28">
        <v>4286.7</v>
      </c>
      <c r="D21" s="28">
        <v>8301.5</v>
      </c>
    </row>
    <row r="22" spans="1:4" ht="15">
      <c r="A22" s="29" t="s">
        <v>15</v>
      </c>
      <c r="B22" s="28">
        <v>92.19999999999997</v>
      </c>
      <c r="C22" s="28">
        <v>137</v>
      </c>
      <c r="D22" s="28">
        <v>159.79999999999998</v>
      </c>
    </row>
    <row r="23" spans="1:4" ht="15">
      <c r="A23" s="30" t="s">
        <v>11</v>
      </c>
      <c r="B23" s="31">
        <v>199.89999999999998</v>
      </c>
      <c r="C23" s="31">
        <v>272.9</v>
      </c>
      <c r="D23" s="31">
        <v>264.2</v>
      </c>
    </row>
    <row r="24" spans="1:4" ht="15">
      <c r="A24" s="30" t="s">
        <v>12</v>
      </c>
      <c r="B24" s="31">
        <v>-107.7</v>
      </c>
      <c r="C24" s="31">
        <v>-135.89999999999998</v>
      </c>
      <c r="D24" s="31">
        <v>-104.4</v>
      </c>
    </row>
    <row r="25" spans="1:4" ht="15">
      <c r="A25" s="29" t="s">
        <v>16</v>
      </c>
      <c r="B25" s="28">
        <v>5261.200000000001</v>
      </c>
      <c r="C25" s="28">
        <v>4149.7</v>
      </c>
      <c r="D25" s="28">
        <v>8141.700000000001</v>
      </c>
    </row>
    <row r="26" spans="1:4" ht="15">
      <c r="A26" s="30" t="s">
        <v>17</v>
      </c>
      <c r="B26" s="31">
        <v>1790.0999999999997</v>
      </c>
      <c r="C26" s="31">
        <v>2150</v>
      </c>
      <c r="D26" s="31">
        <v>1782.1999999999998</v>
      </c>
    </row>
    <row r="27" spans="1:4" ht="15">
      <c r="A27" s="32" t="s">
        <v>18</v>
      </c>
      <c r="B27" s="31">
        <v>-15.200000000000003</v>
      </c>
      <c r="C27" s="31">
        <v>-30.6</v>
      </c>
      <c r="D27" s="31">
        <v>-102.20000000000002</v>
      </c>
    </row>
    <row r="28" spans="1:4" ht="15">
      <c r="A28" s="32" t="s">
        <v>19</v>
      </c>
      <c r="B28" s="31">
        <v>1805.2999999999997</v>
      </c>
      <c r="C28" s="31">
        <v>2180.6</v>
      </c>
      <c r="D28" s="31">
        <v>1884.4</v>
      </c>
    </row>
    <row r="29" spans="1:4" ht="15">
      <c r="A29" s="30" t="s">
        <v>20</v>
      </c>
      <c r="B29" s="31">
        <v>-38.8</v>
      </c>
      <c r="C29" s="31">
        <v>5.300000000000001</v>
      </c>
      <c r="D29" s="31">
        <v>18.800000000000004</v>
      </c>
    </row>
    <row r="30" spans="1:4" ht="15">
      <c r="A30" s="32" t="s">
        <v>18</v>
      </c>
      <c r="B30" s="31">
        <v>-41.2</v>
      </c>
      <c r="C30" s="31">
        <v>4.800000000000001</v>
      </c>
      <c r="D30" s="31">
        <v>16.500000000000004</v>
      </c>
    </row>
    <row r="31" spans="1:4" ht="15">
      <c r="A31" s="32" t="s">
        <v>19</v>
      </c>
      <c r="B31" s="31">
        <v>2.4000000000000004</v>
      </c>
      <c r="C31" s="31">
        <v>0.5000000000000004</v>
      </c>
      <c r="D31" s="31">
        <v>2.3000000000000007</v>
      </c>
    </row>
    <row r="32" spans="1:4" ht="15">
      <c r="A32" s="30" t="s">
        <v>21</v>
      </c>
      <c r="B32" s="31">
        <v>0</v>
      </c>
      <c r="C32" s="31">
        <v>0</v>
      </c>
      <c r="D32" s="31">
        <v>0</v>
      </c>
    </row>
    <row r="33" spans="1:4" ht="15">
      <c r="A33" s="32" t="s">
        <v>22</v>
      </c>
      <c r="B33" s="31">
        <v>0</v>
      </c>
      <c r="C33" s="31">
        <v>0</v>
      </c>
      <c r="D33" s="31">
        <v>0</v>
      </c>
    </row>
    <row r="34" spans="1:4" ht="15">
      <c r="A34" s="32" t="s">
        <v>23</v>
      </c>
      <c r="B34" s="31">
        <v>0</v>
      </c>
      <c r="C34" s="31">
        <v>0</v>
      </c>
      <c r="D34" s="31">
        <v>0</v>
      </c>
    </row>
    <row r="35" spans="1:4" ht="15">
      <c r="A35" s="30" t="s">
        <v>24</v>
      </c>
      <c r="B35" s="31">
        <v>3509.9000000000015</v>
      </c>
      <c r="C35" s="31">
        <v>1994.3999999999996</v>
      </c>
      <c r="D35" s="31">
        <v>6340.700000000001</v>
      </c>
    </row>
    <row r="36" spans="1:4" ht="15">
      <c r="A36" s="32" t="s">
        <v>18</v>
      </c>
      <c r="B36" s="31">
        <v>-1931.7000000000003</v>
      </c>
      <c r="C36" s="31">
        <v>-477.0000000000002</v>
      </c>
      <c r="D36" s="31">
        <v>-507.70000000000005</v>
      </c>
    </row>
    <row r="37" spans="1:4" ht="15">
      <c r="A37" s="32" t="s">
        <v>19</v>
      </c>
      <c r="B37" s="31">
        <v>5441.6</v>
      </c>
      <c r="C37" s="31">
        <v>2471.3999999999996</v>
      </c>
      <c r="D37" s="31">
        <v>6848.400000000001</v>
      </c>
    </row>
    <row r="38" spans="1:4" ht="15">
      <c r="A38" s="32" t="s">
        <v>25</v>
      </c>
      <c r="B38" s="31">
        <v>690.2000000000002</v>
      </c>
      <c r="C38" s="31">
        <v>289.1</v>
      </c>
      <c r="D38" s="31">
        <v>657</v>
      </c>
    </row>
    <row r="39" spans="1:4" ht="15">
      <c r="A39" s="33" t="s">
        <v>22</v>
      </c>
      <c r="B39" s="31">
        <v>-806.9</v>
      </c>
      <c r="C39" s="31">
        <v>-95.4</v>
      </c>
      <c r="D39" s="31">
        <v>-620.5</v>
      </c>
    </row>
    <row r="40" spans="1:4" ht="15">
      <c r="A40" s="33" t="s">
        <v>23</v>
      </c>
      <c r="B40" s="31">
        <v>1497.1000000000001</v>
      </c>
      <c r="C40" s="31">
        <v>384.5</v>
      </c>
      <c r="D40" s="31">
        <v>1277.5</v>
      </c>
    </row>
    <row r="41" spans="1:4" ht="15">
      <c r="A41" s="32" t="s">
        <v>26</v>
      </c>
      <c r="B41" s="31">
        <v>3540.600000000001</v>
      </c>
      <c r="C41" s="31">
        <v>2084.8</v>
      </c>
      <c r="D41" s="31">
        <v>4302.9000000000015</v>
      </c>
    </row>
    <row r="42" spans="1:4" ht="15">
      <c r="A42" s="33" t="s">
        <v>22</v>
      </c>
      <c r="B42" s="31">
        <v>-174</v>
      </c>
      <c r="C42" s="31">
        <v>140.5</v>
      </c>
      <c r="D42" s="31">
        <v>-5.400000000000091</v>
      </c>
    </row>
    <row r="43" spans="1:4" ht="15">
      <c r="A43" s="33" t="s">
        <v>23</v>
      </c>
      <c r="B43" s="31">
        <v>3714.600000000001</v>
      </c>
      <c r="C43" s="31">
        <v>1944.3000000000002</v>
      </c>
      <c r="D43" s="31">
        <v>4308.300000000001</v>
      </c>
    </row>
    <row r="44" spans="1:4" ht="15">
      <c r="A44" s="32" t="s">
        <v>27</v>
      </c>
      <c r="B44" s="31">
        <v>-612.9000000000003</v>
      </c>
      <c r="C44" s="31">
        <v>-255.70000000000002</v>
      </c>
      <c r="D44" s="31">
        <v>371.6</v>
      </c>
    </row>
    <row r="45" spans="1:4" ht="15">
      <c r="A45" s="33" t="s">
        <v>22</v>
      </c>
      <c r="B45" s="31">
        <v>-785.7000000000003</v>
      </c>
      <c r="C45" s="31">
        <v>-300.6</v>
      </c>
      <c r="D45" s="31">
        <v>152</v>
      </c>
    </row>
    <row r="46" spans="1:4" ht="15">
      <c r="A46" s="33" t="s">
        <v>23</v>
      </c>
      <c r="B46" s="31">
        <v>172.79999999999998</v>
      </c>
      <c r="C46" s="31">
        <v>44.9</v>
      </c>
      <c r="D46" s="31">
        <v>219.60000000000002</v>
      </c>
    </row>
    <row r="47" spans="1:4" ht="15">
      <c r="A47" s="32" t="s">
        <v>28</v>
      </c>
      <c r="B47" s="31">
        <v>-107.99999999999997</v>
      </c>
      <c r="C47" s="31">
        <v>-123.79999999999998</v>
      </c>
      <c r="D47" s="31">
        <v>1009.2</v>
      </c>
    </row>
    <row r="48" spans="1:4" ht="15">
      <c r="A48" s="33" t="s">
        <v>22</v>
      </c>
      <c r="B48" s="31">
        <v>-165.1</v>
      </c>
      <c r="C48" s="31">
        <v>-221.5</v>
      </c>
      <c r="D48" s="31">
        <v>-33.8</v>
      </c>
    </row>
    <row r="49" spans="1:4" ht="15">
      <c r="A49" s="33" t="s">
        <v>23</v>
      </c>
      <c r="B49" s="31">
        <v>57.100000000000016</v>
      </c>
      <c r="C49" s="31">
        <v>97.70000000000002</v>
      </c>
      <c r="D49" s="31">
        <v>1043</v>
      </c>
    </row>
    <row r="50" spans="1:4" ht="15">
      <c r="A50" s="34" t="s">
        <v>29</v>
      </c>
      <c r="B50" s="28">
        <v>464.4000000000042</v>
      </c>
      <c r="C50" s="28">
        <v>-60.00000000000273</v>
      </c>
      <c r="D50" s="28">
        <v>530.1000000000004</v>
      </c>
    </row>
    <row r="51" spans="1:4" ht="15">
      <c r="A51" s="27" t="s">
        <v>30</v>
      </c>
      <c r="B51" s="28">
        <v>2778.1000000000013</v>
      </c>
      <c r="C51" s="28">
        <v>-1002.8000000000011</v>
      </c>
      <c r="D51" s="28">
        <v>2442.8999999999996</v>
      </c>
    </row>
    <row r="52" spans="1:4" ht="15">
      <c r="A52" s="27" t="s">
        <v>31</v>
      </c>
      <c r="B52" s="28">
        <v>-2778.0999999999995</v>
      </c>
      <c r="C52" s="28">
        <v>1002.8000000000001</v>
      </c>
      <c r="D52" s="28">
        <v>-2442.9</v>
      </c>
    </row>
    <row r="53" spans="1:4" ht="15">
      <c r="A53" s="35" t="s">
        <v>32</v>
      </c>
      <c r="B53" s="28">
        <v>-2778.0999999999995</v>
      </c>
      <c r="C53" s="28">
        <v>1002.8000000000001</v>
      </c>
      <c r="D53" s="28">
        <v>-2442.9</v>
      </c>
    </row>
    <row r="54" spans="1:4" ht="15">
      <c r="A54" s="1"/>
      <c r="B54" s="1"/>
      <c r="C54" s="1"/>
      <c r="D54" s="1"/>
    </row>
    <row r="55" spans="1:4" ht="15">
      <c r="A55" s="121" t="s">
        <v>40</v>
      </c>
      <c r="B55" s="121"/>
      <c r="C55" s="121"/>
      <c r="D55" s="121"/>
    </row>
    <row r="56" spans="1:4" ht="15">
      <c r="A56" s="1"/>
      <c r="B56" s="1"/>
      <c r="C56" s="1"/>
      <c r="D56" s="1"/>
    </row>
  </sheetData>
  <sheetProtection/>
  <mergeCells count="3">
    <mergeCell ref="A1:D1"/>
    <mergeCell ref="A55:D55"/>
    <mergeCell ref="C3:D3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"/>
    </sheetView>
  </sheetViews>
  <sheetFormatPr defaultColWidth="9.140625" defaultRowHeight="15"/>
  <cols>
    <col min="1" max="1" width="61.140625" style="1" customWidth="1"/>
    <col min="2" max="3" width="11.28125" style="1" customWidth="1"/>
    <col min="4" max="16384" width="9.140625" style="1" customWidth="1"/>
  </cols>
  <sheetData>
    <row r="1" spans="1:6" ht="15">
      <c r="A1" s="120" t="s">
        <v>34</v>
      </c>
      <c r="B1" s="120"/>
      <c r="C1" s="120"/>
      <c r="D1" s="120"/>
      <c r="E1" s="4"/>
      <c r="F1" s="4"/>
    </row>
    <row r="2" spans="1:6" ht="15">
      <c r="A2" s="20" t="s">
        <v>33</v>
      </c>
      <c r="B2" s="125" t="s">
        <v>0</v>
      </c>
      <c r="C2" s="125"/>
      <c r="D2" s="4"/>
      <c r="E2" s="4"/>
      <c r="F2" s="4"/>
    </row>
    <row r="3" spans="1:6" ht="15">
      <c r="A3" s="5" t="s">
        <v>1</v>
      </c>
      <c r="B3" s="6">
        <v>2008</v>
      </c>
      <c r="C3" s="7">
        <v>2009</v>
      </c>
      <c r="D3" s="4"/>
      <c r="E3" s="4"/>
      <c r="F3" s="4"/>
    </row>
    <row r="4" spans="1:6" s="2" customFormat="1" ht="14.25">
      <c r="A4" s="8" t="s">
        <v>2</v>
      </c>
      <c r="B4" s="9">
        <v>-5229.499999999998</v>
      </c>
      <c r="C4" s="9">
        <v>-6388.700000000001</v>
      </c>
      <c r="D4" s="10"/>
      <c r="E4" s="10"/>
      <c r="F4" s="10"/>
    </row>
    <row r="5" spans="1:6" s="2" customFormat="1" ht="14.25">
      <c r="A5" s="11" t="s">
        <v>3</v>
      </c>
      <c r="B5" s="9">
        <v>-4612.699999999999</v>
      </c>
      <c r="C5" s="9">
        <v>-5516.799999999999</v>
      </c>
      <c r="D5" s="10"/>
      <c r="E5" s="10"/>
      <c r="F5" s="10"/>
    </row>
    <row r="6" spans="1:6" ht="15">
      <c r="A6" s="12" t="s">
        <v>4</v>
      </c>
      <c r="B6" s="13">
        <v>36992.3</v>
      </c>
      <c r="C6" s="13">
        <v>24842.699999999997</v>
      </c>
      <c r="D6" s="4"/>
      <c r="E6" s="4"/>
      <c r="F6" s="4"/>
    </row>
    <row r="7" spans="1:6" ht="15">
      <c r="A7" s="12" t="s">
        <v>5</v>
      </c>
      <c r="B7" s="13">
        <v>-41605</v>
      </c>
      <c r="C7" s="13">
        <v>-30359.5</v>
      </c>
      <c r="D7" s="4"/>
      <c r="E7" s="4"/>
      <c r="F7" s="4"/>
    </row>
    <row r="8" spans="1:6" ht="15">
      <c r="A8" s="12" t="s">
        <v>6</v>
      </c>
      <c r="B8" s="13">
        <v>-6236.799999999997</v>
      </c>
      <c r="C8" s="13">
        <v>-6957</v>
      </c>
      <c r="D8" s="4"/>
      <c r="E8" s="4"/>
      <c r="F8" s="4"/>
    </row>
    <row r="9" spans="1:6" ht="15">
      <c r="A9" s="14" t="s">
        <v>7</v>
      </c>
      <c r="B9" s="13">
        <v>32804.7</v>
      </c>
      <c r="C9" s="13">
        <v>21360.699999999997</v>
      </c>
      <c r="D9" s="4"/>
      <c r="E9" s="4"/>
      <c r="F9" s="4"/>
    </row>
    <row r="10" spans="1:6" ht="15">
      <c r="A10" s="14" t="s">
        <v>8</v>
      </c>
      <c r="B10" s="13">
        <v>-39041.5</v>
      </c>
      <c r="C10" s="13">
        <v>-28317.699999999997</v>
      </c>
      <c r="D10" s="4"/>
      <c r="E10" s="4"/>
      <c r="F10" s="4"/>
    </row>
    <row r="11" spans="1:6" ht="15">
      <c r="A11" s="12" t="s">
        <v>9</v>
      </c>
      <c r="B11" s="13">
        <v>1624.1</v>
      </c>
      <c r="C11" s="13">
        <v>1440.1999999999994</v>
      </c>
      <c r="D11" s="4"/>
      <c r="E11" s="4"/>
      <c r="F11" s="4"/>
    </row>
    <row r="12" spans="1:6" ht="15">
      <c r="A12" s="14" t="s">
        <v>4</v>
      </c>
      <c r="B12" s="13">
        <v>4187.6</v>
      </c>
      <c r="C12" s="13">
        <v>3481.9999999999995</v>
      </c>
      <c r="D12" s="4"/>
      <c r="E12" s="4"/>
      <c r="F12" s="4"/>
    </row>
    <row r="13" spans="1:6" ht="15">
      <c r="A13" s="14" t="s">
        <v>5</v>
      </c>
      <c r="B13" s="13">
        <v>-2563.5000000000005</v>
      </c>
      <c r="C13" s="13">
        <v>-2041.8000000000002</v>
      </c>
      <c r="D13" s="4"/>
      <c r="E13" s="4"/>
      <c r="F13" s="4"/>
    </row>
    <row r="14" spans="1:6" s="2" customFormat="1" ht="14.25">
      <c r="A14" s="11" t="s">
        <v>10</v>
      </c>
      <c r="B14" s="9">
        <v>-787.6000000000001</v>
      </c>
      <c r="C14" s="9">
        <v>-1113.8999999999999</v>
      </c>
      <c r="D14" s="10"/>
      <c r="E14" s="10"/>
      <c r="F14" s="10"/>
    </row>
    <row r="15" spans="1:6" ht="15">
      <c r="A15" s="12" t="s">
        <v>11</v>
      </c>
      <c r="B15" s="13">
        <v>396.6</v>
      </c>
      <c r="C15" s="13">
        <v>245.3</v>
      </c>
      <c r="D15" s="4"/>
      <c r="E15" s="4"/>
      <c r="F15" s="4"/>
    </row>
    <row r="16" spans="1:6" ht="15">
      <c r="A16" s="12" t="s">
        <v>12</v>
      </c>
      <c r="B16" s="13">
        <v>-1184.2000000000003</v>
      </c>
      <c r="C16" s="13">
        <v>-1359.1999999999998</v>
      </c>
      <c r="D16" s="4"/>
      <c r="E16" s="4"/>
      <c r="F16" s="4"/>
    </row>
    <row r="17" spans="1:6" s="2" customFormat="1" ht="14.25">
      <c r="A17" s="11" t="s">
        <v>13</v>
      </c>
      <c r="B17" s="9">
        <v>170.8</v>
      </c>
      <c r="C17" s="9">
        <v>242.00000000000003</v>
      </c>
      <c r="D17" s="10"/>
      <c r="E17" s="10"/>
      <c r="F17" s="10"/>
    </row>
    <row r="18" spans="1:6" ht="15">
      <c r="A18" s="12" t="s">
        <v>11</v>
      </c>
      <c r="B18" s="13">
        <v>400.6</v>
      </c>
      <c r="C18" s="13">
        <v>473.40000000000003</v>
      </c>
      <c r="D18" s="4"/>
      <c r="E18" s="4"/>
      <c r="F18" s="4"/>
    </row>
    <row r="19" spans="1:6" ht="15">
      <c r="A19" s="12" t="s">
        <v>12</v>
      </c>
      <c r="B19" s="13">
        <v>-229.8</v>
      </c>
      <c r="C19" s="13">
        <v>-231.4</v>
      </c>
      <c r="D19" s="4"/>
      <c r="E19" s="4"/>
      <c r="F19" s="4"/>
    </row>
    <row r="20" spans="1:6" s="2" customFormat="1" ht="17.25" customHeight="1">
      <c r="A20" s="8" t="s">
        <v>14</v>
      </c>
      <c r="B20" s="9">
        <v>4286.7</v>
      </c>
      <c r="C20" s="9">
        <v>8301.5</v>
      </c>
      <c r="D20" s="10"/>
      <c r="E20" s="10"/>
      <c r="F20" s="10"/>
    </row>
    <row r="21" spans="1:6" s="2" customFormat="1" ht="14.25">
      <c r="A21" s="11" t="s">
        <v>15</v>
      </c>
      <c r="B21" s="9">
        <v>137</v>
      </c>
      <c r="C21" s="9">
        <v>159.79999999999998</v>
      </c>
      <c r="D21" s="10"/>
      <c r="E21" s="10"/>
      <c r="F21" s="10"/>
    </row>
    <row r="22" spans="1:6" ht="15">
      <c r="A22" s="12" t="s">
        <v>11</v>
      </c>
      <c r="B22" s="13">
        <v>272.9</v>
      </c>
      <c r="C22" s="13">
        <v>264.2</v>
      </c>
      <c r="D22" s="4"/>
      <c r="E22" s="4"/>
      <c r="F22" s="4"/>
    </row>
    <row r="23" spans="1:6" ht="15">
      <c r="A23" s="12" t="s">
        <v>12</v>
      </c>
      <c r="B23" s="13">
        <v>-135.89999999999998</v>
      </c>
      <c r="C23" s="13">
        <v>-104.4</v>
      </c>
      <c r="D23" s="4"/>
      <c r="E23" s="4"/>
      <c r="F23" s="4"/>
    </row>
    <row r="24" spans="1:6" s="2" customFormat="1" ht="14.25">
      <c r="A24" s="11" t="s">
        <v>16</v>
      </c>
      <c r="B24" s="9">
        <v>4149.7</v>
      </c>
      <c r="C24" s="9">
        <v>8141.700000000001</v>
      </c>
      <c r="D24" s="10"/>
      <c r="E24" s="10"/>
      <c r="F24" s="10"/>
    </row>
    <row r="25" spans="1:6" ht="15">
      <c r="A25" s="12" t="s">
        <v>17</v>
      </c>
      <c r="B25" s="13">
        <v>2150</v>
      </c>
      <c r="C25" s="13">
        <v>1782.1999999999998</v>
      </c>
      <c r="D25" s="4"/>
      <c r="E25" s="4"/>
      <c r="F25" s="4"/>
    </row>
    <row r="26" spans="1:6" ht="15">
      <c r="A26" s="14" t="s">
        <v>18</v>
      </c>
      <c r="B26" s="13">
        <v>-30.6</v>
      </c>
      <c r="C26" s="13">
        <v>-102.20000000000002</v>
      </c>
      <c r="D26" s="4"/>
      <c r="E26" s="4"/>
      <c r="F26" s="4"/>
    </row>
    <row r="27" spans="1:6" ht="15">
      <c r="A27" s="14" t="s">
        <v>19</v>
      </c>
      <c r="B27" s="13">
        <v>2180.6</v>
      </c>
      <c r="C27" s="13">
        <v>1884.4</v>
      </c>
      <c r="D27" s="4"/>
      <c r="E27" s="4"/>
      <c r="F27" s="4"/>
    </row>
    <row r="28" spans="1:6" ht="15">
      <c r="A28" s="12" t="s">
        <v>20</v>
      </c>
      <c r="B28" s="13">
        <v>5.300000000000001</v>
      </c>
      <c r="C28" s="13">
        <v>18.800000000000004</v>
      </c>
      <c r="D28" s="4"/>
      <c r="E28" s="4"/>
      <c r="F28" s="4"/>
    </row>
    <row r="29" spans="1:6" ht="15">
      <c r="A29" s="14" t="s">
        <v>18</v>
      </c>
      <c r="B29" s="13">
        <v>4.800000000000001</v>
      </c>
      <c r="C29" s="13">
        <v>16.500000000000004</v>
      </c>
      <c r="D29" s="4"/>
      <c r="E29" s="4"/>
      <c r="F29" s="4"/>
    </row>
    <row r="30" spans="1:6" ht="15">
      <c r="A30" s="14" t="s">
        <v>19</v>
      </c>
      <c r="B30" s="13">
        <v>0.5000000000000004</v>
      </c>
      <c r="C30" s="13">
        <v>2.3000000000000007</v>
      </c>
      <c r="D30" s="4"/>
      <c r="E30" s="4"/>
      <c r="F30" s="4"/>
    </row>
    <row r="31" spans="1:6" ht="15">
      <c r="A31" s="12" t="s">
        <v>21</v>
      </c>
      <c r="B31" s="13">
        <v>0</v>
      </c>
      <c r="C31" s="13">
        <v>0</v>
      </c>
      <c r="D31" s="4"/>
      <c r="E31" s="4"/>
      <c r="F31" s="4"/>
    </row>
    <row r="32" spans="1:6" ht="15">
      <c r="A32" s="14" t="s">
        <v>22</v>
      </c>
      <c r="B32" s="13">
        <v>0</v>
      </c>
      <c r="C32" s="13">
        <v>0</v>
      </c>
      <c r="D32" s="4"/>
      <c r="E32" s="4"/>
      <c r="F32" s="4"/>
    </row>
    <row r="33" spans="1:6" ht="15">
      <c r="A33" s="14" t="s">
        <v>23</v>
      </c>
      <c r="B33" s="13">
        <v>0</v>
      </c>
      <c r="C33" s="13">
        <v>0</v>
      </c>
      <c r="D33" s="4"/>
      <c r="E33" s="4"/>
      <c r="F33" s="4"/>
    </row>
    <row r="34" spans="1:6" ht="15">
      <c r="A34" s="12" t="s">
        <v>24</v>
      </c>
      <c r="B34" s="13">
        <v>1994.3999999999996</v>
      </c>
      <c r="C34" s="13">
        <v>6340.700000000001</v>
      </c>
      <c r="D34" s="4"/>
      <c r="E34" s="4"/>
      <c r="F34" s="4"/>
    </row>
    <row r="35" spans="1:6" ht="15">
      <c r="A35" s="14" t="s">
        <v>18</v>
      </c>
      <c r="B35" s="13">
        <v>-477.0000000000002</v>
      </c>
      <c r="C35" s="13">
        <v>-507.70000000000005</v>
      </c>
      <c r="D35" s="4"/>
      <c r="E35" s="4"/>
      <c r="F35" s="4"/>
    </row>
    <row r="36" spans="1:6" ht="15">
      <c r="A36" s="14" t="s">
        <v>19</v>
      </c>
      <c r="B36" s="13">
        <v>2471.3999999999996</v>
      </c>
      <c r="C36" s="13">
        <v>6848.400000000001</v>
      </c>
      <c r="D36" s="4"/>
      <c r="E36" s="4"/>
      <c r="F36" s="4"/>
    </row>
    <row r="37" spans="1:6" ht="15">
      <c r="A37" s="14" t="s">
        <v>25</v>
      </c>
      <c r="B37" s="13">
        <v>289.1</v>
      </c>
      <c r="C37" s="13">
        <v>657</v>
      </c>
      <c r="D37" s="4"/>
      <c r="E37" s="4"/>
      <c r="F37" s="4"/>
    </row>
    <row r="38" spans="1:6" ht="15">
      <c r="A38" s="15" t="s">
        <v>22</v>
      </c>
      <c r="B38" s="13">
        <v>-95.4</v>
      </c>
      <c r="C38" s="13">
        <v>-620.5</v>
      </c>
      <c r="D38" s="4"/>
      <c r="E38" s="4"/>
      <c r="F38" s="4"/>
    </row>
    <row r="39" spans="1:6" ht="15">
      <c r="A39" s="15" t="s">
        <v>23</v>
      </c>
      <c r="B39" s="13">
        <v>384.5</v>
      </c>
      <c r="C39" s="13">
        <v>1277.5</v>
      </c>
      <c r="D39" s="4"/>
      <c r="E39" s="4"/>
      <c r="F39" s="4"/>
    </row>
    <row r="40" spans="1:6" ht="15">
      <c r="A40" s="14" t="s">
        <v>26</v>
      </c>
      <c r="B40" s="13">
        <v>2084.8</v>
      </c>
      <c r="C40" s="13">
        <v>4302.9000000000015</v>
      </c>
      <c r="D40" s="4"/>
      <c r="E40" s="4"/>
      <c r="F40" s="4"/>
    </row>
    <row r="41" spans="1:6" ht="15">
      <c r="A41" s="15" t="s">
        <v>22</v>
      </c>
      <c r="B41" s="13">
        <v>140.5</v>
      </c>
      <c r="C41" s="13">
        <v>-5.400000000000091</v>
      </c>
      <c r="D41" s="4"/>
      <c r="E41" s="4"/>
      <c r="F41" s="4"/>
    </row>
    <row r="42" spans="1:6" ht="15">
      <c r="A42" s="15" t="s">
        <v>23</v>
      </c>
      <c r="B42" s="13">
        <v>1944.3000000000002</v>
      </c>
      <c r="C42" s="13">
        <v>4308.300000000001</v>
      </c>
      <c r="D42" s="4"/>
      <c r="E42" s="4"/>
      <c r="F42" s="4"/>
    </row>
    <row r="43" spans="1:6" ht="15">
      <c r="A43" s="14" t="s">
        <v>27</v>
      </c>
      <c r="B43" s="13">
        <v>-255.70000000000002</v>
      </c>
      <c r="C43" s="13">
        <v>371.6</v>
      </c>
      <c r="D43" s="4"/>
      <c r="E43" s="4"/>
      <c r="F43" s="4"/>
    </row>
    <row r="44" spans="1:6" ht="15">
      <c r="A44" s="15" t="s">
        <v>22</v>
      </c>
      <c r="B44" s="13">
        <v>-300.6</v>
      </c>
      <c r="C44" s="13">
        <v>152</v>
      </c>
      <c r="D44" s="4"/>
      <c r="E44" s="4"/>
      <c r="F44" s="4"/>
    </row>
    <row r="45" spans="1:6" ht="15">
      <c r="A45" s="15" t="s">
        <v>23</v>
      </c>
      <c r="B45" s="13">
        <v>44.9</v>
      </c>
      <c r="C45" s="13">
        <v>219.60000000000002</v>
      </c>
      <c r="D45" s="4"/>
      <c r="E45" s="4"/>
      <c r="F45" s="4"/>
    </row>
    <row r="46" spans="1:6" ht="15">
      <c r="A46" s="14" t="s">
        <v>28</v>
      </c>
      <c r="B46" s="13">
        <v>-123.79999999999998</v>
      </c>
      <c r="C46" s="13">
        <v>1009.2</v>
      </c>
      <c r="D46" s="4"/>
      <c r="E46" s="4"/>
      <c r="F46" s="4"/>
    </row>
    <row r="47" spans="1:6" ht="15">
      <c r="A47" s="15" t="s">
        <v>22</v>
      </c>
      <c r="B47" s="13">
        <v>-221.5</v>
      </c>
      <c r="C47" s="13">
        <v>-33.8</v>
      </c>
      <c r="D47" s="4"/>
      <c r="E47" s="4"/>
      <c r="F47" s="4"/>
    </row>
    <row r="48" spans="1:6" ht="15">
      <c r="A48" s="15" t="s">
        <v>23</v>
      </c>
      <c r="B48" s="13">
        <v>97.70000000000002</v>
      </c>
      <c r="C48" s="13">
        <v>1043</v>
      </c>
      <c r="D48" s="4"/>
      <c r="E48" s="4"/>
      <c r="F48" s="4"/>
    </row>
    <row r="49" spans="1:6" s="2" customFormat="1" ht="14.25">
      <c r="A49" s="16" t="s">
        <v>29</v>
      </c>
      <c r="B49" s="9">
        <v>-60.00000000000273</v>
      </c>
      <c r="C49" s="9">
        <v>530.1000000000004</v>
      </c>
      <c r="D49" s="10"/>
      <c r="E49" s="10"/>
      <c r="F49" s="10"/>
    </row>
    <row r="50" spans="1:6" s="2" customFormat="1" ht="14.25">
      <c r="A50" s="8" t="s">
        <v>30</v>
      </c>
      <c r="B50" s="9">
        <v>-1002.8000000000011</v>
      </c>
      <c r="C50" s="9">
        <v>2442.8999999999996</v>
      </c>
      <c r="D50" s="10"/>
      <c r="E50" s="10"/>
      <c r="F50" s="10"/>
    </row>
    <row r="51" spans="1:6" s="2" customFormat="1" ht="14.25">
      <c r="A51" s="8" t="s">
        <v>31</v>
      </c>
      <c r="B51" s="9">
        <v>1002.8000000000001</v>
      </c>
      <c r="C51" s="9">
        <v>-2442.9</v>
      </c>
      <c r="D51" s="10"/>
      <c r="E51" s="10"/>
      <c r="F51" s="10"/>
    </row>
    <row r="52" spans="1:6" s="2" customFormat="1" ht="14.25">
      <c r="A52" s="17" t="s">
        <v>32</v>
      </c>
      <c r="B52" s="9">
        <v>1002.8000000000001</v>
      </c>
      <c r="C52" s="9">
        <v>-2442.9</v>
      </c>
      <c r="D52" s="10"/>
      <c r="E52" s="10"/>
      <c r="F52" s="10"/>
    </row>
    <row r="53" spans="1:6" s="2" customFormat="1" ht="14.25">
      <c r="A53" s="21"/>
      <c r="B53" s="22"/>
      <c r="C53" s="22"/>
      <c r="D53" s="10"/>
      <c r="E53" s="10"/>
      <c r="F53" s="10"/>
    </row>
    <row r="54" spans="1:6" ht="27" customHeight="1">
      <c r="A54" s="123" t="s">
        <v>35</v>
      </c>
      <c r="B54" s="123"/>
      <c r="C54" s="123"/>
      <c r="D54" s="4"/>
      <c r="E54" s="4"/>
      <c r="F54" s="4"/>
    </row>
    <row r="55" spans="1:4" ht="25.5" customHeight="1">
      <c r="A55" s="126" t="s">
        <v>36</v>
      </c>
      <c r="B55" s="127"/>
      <c r="C55" s="127"/>
      <c r="D55" s="18"/>
    </row>
    <row r="56" spans="1:4" ht="27" customHeight="1">
      <c r="A56" s="123" t="s">
        <v>37</v>
      </c>
      <c r="B56" s="124"/>
      <c r="C56" s="124"/>
      <c r="D56" s="18"/>
    </row>
    <row r="57" spans="1:4" ht="14.25">
      <c r="A57" s="19"/>
      <c r="B57" s="19"/>
      <c r="C57" s="19"/>
      <c r="D57" s="18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A56:C56"/>
    <mergeCell ref="B2:C2"/>
    <mergeCell ref="A55:C55"/>
    <mergeCell ref="A1:D1"/>
    <mergeCell ref="A54:C54"/>
  </mergeCells>
  <printOptions/>
  <pageMargins left="1.1811023622047245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7">
      <selection activeCell="A38" sqref="A38:B38"/>
    </sheetView>
  </sheetViews>
  <sheetFormatPr defaultColWidth="9.140625" defaultRowHeight="15"/>
  <cols>
    <col min="1" max="1" width="61.140625" style="0" customWidth="1"/>
    <col min="2" max="2" width="13.00390625" style="0" customWidth="1"/>
    <col min="3" max="3" width="13.421875" style="0" customWidth="1"/>
  </cols>
  <sheetData>
    <row r="1" spans="1:2" ht="15">
      <c r="A1" s="120" t="s">
        <v>112</v>
      </c>
      <c r="B1" s="120"/>
    </row>
    <row r="4" spans="1:2" ht="15.75">
      <c r="A4" s="64" t="s">
        <v>100</v>
      </c>
      <c r="B4" s="61"/>
    </row>
    <row r="5" spans="1:2" ht="15.75">
      <c r="A5" s="65" t="s">
        <v>101</v>
      </c>
      <c r="B5" s="66">
        <v>7334.1</v>
      </c>
    </row>
    <row r="6" spans="1:2" ht="15.75">
      <c r="A6" s="62" t="s">
        <v>102</v>
      </c>
      <c r="B6" s="63">
        <v>-8188.3</v>
      </c>
    </row>
    <row r="7" spans="1:2" ht="15.75">
      <c r="A7" s="64" t="s">
        <v>51</v>
      </c>
      <c r="B7" s="61"/>
    </row>
    <row r="8" spans="1:2" ht="15.75">
      <c r="A8" s="65" t="s">
        <v>105</v>
      </c>
      <c r="B8" s="66">
        <v>25.5</v>
      </c>
    </row>
    <row r="9" spans="1:2" ht="15.75">
      <c r="A9" s="62" t="s">
        <v>106</v>
      </c>
      <c r="B9" s="63">
        <v>-45.4</v>
      </c>
    </row>
    <row r="10" spans="1:2" ht="15.75">
      <c r="A10" s="64" t="s">
        <v>103</v>
      </c>
      <c r="B10" s="67"/>
    </row>
    <row r="11" spans="1:2" ht="15.75">
      <c r="A11" s="65" t="s">
        <v>101</v>
      </c>
      <c r="B11" s="66">
        <v>1142.3</v>
      </c>
    </row>
    <row r="12" spans="1:2" ht="15.75">
      <c r="A12" s="62" t="s">
        <v>102</v>
      </c>
      <c r="B12" s="63">
        <v>-793.8</v>
      </c>
    </row>
    <row r="13" spans="1:2" ht="15.75" customHeight="1">
      <c r="A13" s="64" t="s">
        <v>104</v>
      </c>
      <c r="B13" s="61"/>
    </row>
    <row r="14" spans="1:2" ht="15.75">
      <c r="A14" s="65" t="s">
        <v>105</v>
      </c>
      <c r="B14" s="66">
        <v>0</v>
      </c>
    </row>
    <row r="15" spans="1:2" ht="15.75">
      <c r="A15" s="62" t="s">
        <v>106</v>
      </c>
      <c r="B15" s="63">
        <v>0</v>
      </c>
    </row>
    <row r="16" spans="1:2" ht="15.75">
      <c r="A16" s="64" t="s">
        <v>107</v>
      </c>
      <c r="B16" s="67"/>
    </row>
    <row r="17" spans="1:2" ht="15.75">
      <c r="A17" s="65" t="s">
        <v>101</v>
      </c>
      <c r="B17" s="66">
        <v>132.3</v>
      </c>
    </row>
    <row r="18" spans="1:2" ht="15.75">
      <c r="A18" s="62" t="s">
        <v>102</v>
      </c>
      <c r="B18" s="63">
        <v>-76</v>
      </c>
    </row>
    <row r="19" spans="1:2" ht="15.75">
      <c r="A19" s="64" t="s">
        <v>95</v>
      </c>
      <c r="B19" s="61"/>
    </row>
    <row r="20" spans="1:2" ht="15.75">
      <c r="A20" s="65" t="s">
        <v>105</v>
      </c>
      <c r="B20" s="66">
        <v>-139.2</v>
      </c>
    </row>
    <row r="21" spans="1:2" ht="15.75">
      <c r="A21" s="62" t="s">
        <v>106</v>
      </c>
      <c r="B21" s="63">
        <v>403.9</v>
      </c>
    </row>
    <row r="22" spans="1:2" ht="15.75">
      <c r="A22" s="68" t="s">
        <v>108</v>
      </c>
      <c r="B22" s="69">
        <v>5.2</v>
      </c>
    </row>
    <row r="23" spans="1:2" ht="15.75">
      <c r="A23" s="64" t="s">
        <v>109</v>
      </c>
      <c r="B23" s="67"/>
    </row>
    <row r="24" spans="1:2" ht="15.75">
      <c r="A24" s="65" t="s">
        <v>101</v>
      </c>
      <c r="B24" s="66">
        <v>27</v>
      </c>
    </row>
    <row r="25" spans="1:2" ht="15.75">
      <c r="A25" s="62" t="s">
        <v>102</v>
      </c>
      <c r="B25" s="63">
        <v>-75.9</v>
      </c>
    </row>
    <row r="26" spans="1:2" ht="12.75" customHeight="1">
      <c r="A26" s="64" t="s">
        <v>110</v>
      </c>
      <c r="B26" s="61"/>
    </row>
    <row r="27" spans="1:2" ht="15.75">
      <c r="A27" s="65" t="s">
        <v>101</v>
      </c>
      <c r="B27" s="66">
        <v>0</v>
      </c>
    </row>
    <row r="28" spans="1:2" ht="15.75">
      <c r="A28" s="62" t="s">
        <v>102</v>
      </c>
      <c r="B28" s="63">
        <v>0</v>
      </c>
    </row>
    <row r="29" spans="1:2" ht="15.75">
      <c r="A29" s="64" t="s">
        <v>111</v>
      </c>
      <c r="B29" s="61"/>
    </row>
    <row r="30" spans="1:2" ht="15.75">
      <c r="A30" s="65" t="s">
        <v>101</v>
      </c>
      <c r="B30" s="66">
        <v>202.4</v>
      </c>
    </row>
    <row r="31" spans="1:2" ht="15.75">
      <c r="A31" s="62" t="s">
        <v>102</v>
      </c>
      <c r="B31" s="63">
        <v>-48.6</v>
      </c>
    </row>
    <row r="32" spans="1:2" ht="15.75">
      <c r="A32" s="64" t="s">
        <v>50</v>
      </c>
      <c r="B32" s="61"/>
    </row>
    <row r="33" spans="1:2" ht="15.75">
      <c r="A33" s="65" t="s">
        <v>101</v>
      </c>
      <c r="B33" s="66">
        <v>96.2</v>
      </c>
    </row>
    <row r="34" spans="1:2" ht="15.75">
      <c r="A34" s="62" t="s">
        <v>102</v>
      </c>
      <c r="B34" s="63">
        <v>-0.7</v>
      </c>
    </row>
    <row r="36" spans="1:2" ht="15.75">
      <c r="A36" s="128" t="s">
        <v>177</v>
      </c>
      <c r="B36" s="128"/>
    </row>
    <row r="37" spans="1:2" ht="15.75">
      <c r="A37" s="128" t="s">
        <v>92</v>
      </c>
      <c r="B37" s="128"/>
    </row>
    <row r="38" spans="1:2" ht="15.75">
      <c r="A38" s="129" t="s">
        <v>99</v>
      </c>
      <c r="B38" s="128"/>
    </row>
  </sheetData>
  <sheetProtection/>
  <mergeCells count="4">
    <mergeCell ref="A1:B1"/>
    <mergeCell ref="A36:B36"/>
    <mergeCell ref="A37:B37"/>
    <mergeCell ref="A38:B38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2.00390625" style="0" customWidth="1"/>
    <col min="2" max="2" width="16.00390625" style="0" customWidth="1"/>
  </cols>
  <sheetData>
    <row r="1" spans="1:2" ht="15">
      <c r="A1" s="120" t="s">
        <v>94</v>
      </c>
      <c r="B1" s="120"/>
    </row>
    <row r="2" ht="15">
      <c r="B2" s="45" t="s">
        <v>91</v>
      </c>
    </row>
    <row r="3" spans="1:2" ht="15.75">
      <c r="A3" s="55" t="s">
        <v>77</v>
      </c>
      <c r="B3" s="56">
        <v>3000</v>
      </c>
    </row>
    <row r="4" spans="1:2" ht="20.25" customHeight="1">
      <c r="A4" s="57" t="s">
        <v>78</v>
      </c>
      <c r="B4" s="58">
        <v>400</v>
      </c>
    </row>
    <row r="5" spans="1:2" ht="15.75">
      <c r="A5" s="55" t="s">
        <v>79</v>
      </c>
      <c r="B5" s="56">
        <v>2346</v>
      </c>
    </row>
    <row r="6" spans="1:2" ht="15.75">
      <c r="A6" s="55" t="s">
        <v>80</v>
      </c>
      <c r="B6" s="56">
        <v>5000</v>
      </c>
    </row>
    <row r="7" spans="1:2" ht="15.75">
      <c r="A7" s="55" t="s">
        <v>81</v>
      </c>
      <c r="B7" s="56">
        <v>806</v>
      </c>
    </row>
    <row r="8" spans="1:2" ht="15.75">
      <c r="A8" s="55" t="s">
        <v>82</v>
      </c>
      <c r="B8" s="56">
        <v>560</v>
      </c>
    </row>
    <row r="9" spans="1:2" ht="15.75">
      <c r="A9" s="55" t="s">
        <v>83</v>
      </c>
      <c r="B9" s="56">
        <v>623</v>
      </c>
    </row>
    <row r="10" spans="1:2" ht="15.75">
      <c r="A10" s="55" t="s">
        <v>84</v>
      </c>
      <c r="B10" s="56">
        <v>450</v>
      </c>
    </row>
    <row r="11" spans="1:2" ht="15.75">
      <c r="A11" s="55" t="s">
        <v>85</v>
      </c>
      <c r="B11" s="56">
        <v>2000</v>
      </c>
    </row>
    <row r="12" spans="1:2" ht="15.75">
      <c r="A12" s="55" t="s">
        <v>86</v>
      </c>
      <c r="B12" s="56">
        <v>300</v>
      </c>
    </row>
    <row r="13" spans="1:2" ht="15.75">
      <c r="A13" s="55" t="s">
        <v>87</v>
      </c>
      <c r="B13" s="56">
        <v>200</v>
      </c>
    </row>
    <row r="14" spans="1:2" ht="15.75">
      <c r="A14" s="55" t="s">
        <v>88</v>
      </c>
      <c r="B14" s="56">
        <v>5600</v>
      </c>
    </row>
    <row r="15" spans="1:2" ht="15.75">
      <c r="A15" s="55" t="s">
        <v>89</v>
      </c>
      <c r="B15" s="56">
        <v>4800</v>
      </c>
    </row>
    <row r="16" spans="1:2" ht="15.75">
      <c r="A16" s="55" t="s">
        <v>90</v>
      </c>
      <c r="B16" s="56">
        <v>200</v>
      </c>
    </row>
    <row r="17" spans="1:2" ht="15.75">
      <c r="A17" s="60" t="s">
        <v>96</v>
      </c>
      <c r="B17" s="60">
        <v>112</v>
      </c>
    </row>
    <row r="18" spans="1:2" ht="15.75">
      <c r="A18" s="60" t="s">
        <v>97</v>
      </c>
      <c r="B18" s="60">
        <v>108</v>
      </c>
    </row>
    <row r="19" spans="1:2" ht="15.75">
      <c r="A19" s="60" t="s">
        <v>98</v>
      </c>
      <c r="B19" s="60">
        <v>239</v>
      </c>
    </row>
    <row r="20" spans="1:2" ht="15.75">
      <c r="A20" s="39"/>
      <c r="B20" s="39"/>
    </row>
    <row r="21" spans="1:2" ht="15.75">
      <c r="A21" s="142" t="s">
        <v>241</v>
      </c>
      <c r="B21" s="39"/>
    </row>
    <row r="22" spans="1:2" ht="15.75">
      <c r="A22" s="128" t="s">
        <v>93</v>
      </c>
      <c r="B22" s="128"/>
    </row>
    <row r="23" spans="1:2" ht="15.75">
      <c r="A23" s="128" t="s">
        <v>92</v>
      </c>
      <c r="B23" s="128"/>
    </row>
    <row r="24" spans="1:2" ht="31.5" customHeight="1">
      <c r="A24" s="129" t="s">
        <v>99</v>
      </c>
      <c r="B24" s="128"/>
    </row>
  </sheetData>
  <sheetProtection/>
  <mergeCells count="4">
    <mergeCell ref="A22:B22"/>
    <mergeCell ref="A23:B23"/>
    <mergeCell ref="A24:B24"/>
    <mergeCell ref="A1:B1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55.7109375" style="0" customWidth="1"/>
    <col min="2" max="2" width="14.7109375" style="0" customWidth="1"/>
    <col min="6" max="6" width="9.140625" style="0" customWidth="1"/>
  </cols>
  <sheetData>
    <row r="1" spans="1:8" ht="15">
      <c r="A1" s="120" t="s">
        <v>113</v>
      </c>
      <c r="B1" s="120"/>
      <c r="C1" s="120"/>
      <c r="D1" s="120"/>
      <c r="E1" s="120"/>
      <c r="F1" s="120"/>
      <c r="G1" s="120"/>
      <c r="H1" s="120"/>
    </row>
    <row r="3" spans="1:8" ht="17.25" customHeight="1">
      <c r="A3" s="73" t="s">
        <v>130</v>
      </c>
      <c r="B3" s="71" t="s">
        <v>129</v>
      </c>
      <c r="C3" s="71"/>
      <c r="D3" s="71"/>
      <c r="E3" s="71"/>
      <c r="F3" s="71"/>
      <c r="G3" s="71"/>
      <c r="H3" s="71"/>
    </row>
    <row r="4" spans="1:8" ht="15">
      <c r="A4" s="70" t="s">
        <v>114</v>
      </c>
      <c r="B4" s="70">
        <v>586.7</v>
      </c>
      <c r="C4" s="70"/>
      <c r="D4" s="70"/>
      <c r="E4" s="70"/>
      <c r="F4" s="70"/>
      <c r="G4" s="70"/>
      <c r="H4" s="70"/>
    </row>
    <row r="5" spans="1:8" ht="15">
      <c r="A5" s="70" t="s">
        <v>88</v>
      </c>
      <c r="B5" s="70">
        <v>389.3</v>
      </c>
      <c r="C5" s="70"/>
      <c r="D5" s="70"/>
      <c r="E5" s="70"/>
      <c r="F5" s="70"/>
      <c r="G5" s="70"/>
      <c r="H5" s="70"/>
    </row>
    <row r="6" spans="1:8" ht="15">
      <c r="A6" s="70" t="s">
        <v>80</v>
      </c>
      <c r="B6" s="70">
        <v>458.1</v>
      </c>
      <c r="C6" s="70"/>
      <c r="D6" s="70"/>
      <c r="E6" s="70"/>
      <c r="F6" s="70"/>
      <c r="G6" s="70"/>
      <c r="H6" s="70"/>
    </row>
    <row r="7" ht="15">
      <c r="A7" s="70" t="s">
        <v>115</v>
      </c>
    </row>
    <row r="8" spans="1:2" ht="15">
      <c r="A8" s="70" t="s">
        <v>116</v>
      </c>
      <c r="B8">
        <v>55.6</v>
      </c>
    </row>
    <row r="9" spans="1:2" ht="15">
      <c r="A9" s="70" t="s">
        <v>117</v>
      </c>
      <c r="B9">
        <v>33.4</v>
      </c>
    </row>
    <row r="10" spans="1:2" ht="15">
      <c r="A10" s="70" t="s">
        <v>118</v>
      </c>
      <c r="B10">
        <v>56.8</v>
      </c>
    </row>
    <row r="11" spans="1:2" ht="15">
      <c r="A11" s="70" t="s">
        <v>119</v>
      </c>
      <c r="B11">
        <v>123.5</v>
      </c>
    </row>
    <row r="12" spans="1:2" ht="15">
      <c r="A12" s="70" t="s">
        <v>120</v>
      </c>
      <c r="B12">
        <v>12.8</v>
      </c>
    </row>
    <row r="13" spans="1:2" ht="15">
      <c r="A13" s="70" t="s">
        <v>85</v>
      </c>
      <c r="B13">
        <v>699.1</v>
      </c>
    </row>
    <row r="14" spans="1:2" ht="15">
      <c r="A14" s="70" t="s">
        <v>121</v>
      </c>
      <c r="B14">
        <v>256.3</v>
      </c>
    </row>
    <row r="15" ht="15">
      <c r="A15" s="70" t="s">
        <v>123</v>
      </c>
    </row>
    <row r="16" spans="1:2" ht="30">
      <c r="A16" s="72" t="s">
        <v>122</v>
      </c>
      <c r="B16">
        <v>63.8</v>
      </c>
    </row>
    <row r="17" spans="1:2" ht="15">
      <c r="A17" s="70" t="s">
        <v>124</v>
      </c>
      <c r="B17">
        <v>55.7</v>
      </c>
    </row>
    <row r="18" ht="15">
      <c r="A18" s="70" t="s">
        <v>126</v>
      </c>
    </row>
    <row r="19" spans="1:2" ht="15">
      <c r="A19" s="70" t="s">
        <v>127</v>
      </c>
      <c r="B19">
        <v>45.9</v>
      </c>
    </row>
    <row r="20" spans="1:2" ht="15">
      <c r="A20" s="70" t="s">
        <v>128</v>
      </c>
      <c r="B20">
        <v>55.6</v>
      </c>
    </row>
    <row r="21" spans="1:2" ht="15">
      <c r="A21" t="s">
        <v>125</v>
      </c>
      <c r="B21">
        <v>38.4</v>
      </c>
    </row>
    <row r="23" ht="15">
      <c r="A23" t="s">
        <v>131</v>
      </c>
    </row>
    <row r="24" spans="1:2" ht="15">
      <c r="A24" s="130" t="s">
        <v>132</v>
      </c>
      <c r="B24" s="130"/>
    </row>
    <row r="25" ht="15">
      <c r="A25" t="s">
        <v>133</v>
      </c>
    </row>
    <row r="26" spans="1:2" ht="15">
      <c r="A26" s="130" t="s">
        <v>134</v>
      </c>
      <c r="B26" s="130"/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</sheetData>
  <sheetProtection/>
  <mergeCells count="3">
    <mergeCell ref="A24:B24"/>
    <mergeCell ref="A26:B26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6.28125" style="0" customWidth="1"/>
    <col min="2" max="2" width="14.57421875" style="0" customWidth="1"/>
  </cols>
  <sheetData>
    <row r="1" spans="1:2" ht="15">
      <c r="A1" s="120" t="s">
        <v>141</v>
      </c>
      <c r="B1" s="132"/>
    </row>
    <row r="2" spans="1:2" ht="31.5" customHeight="1">
      <c r="A2" s="131" t="s">
        <v>139</v>
      </c>
      <c r="B2" s="131"/>
    </row>
    <row r="3" spans="1:2" ht="15" customHeight="1">
      <c r="A3" s="79"/>
      <c r="B3" s="80" t="s">
        <v>140</v>
      </c>
    </row>
    <row r="4" spans="1:2" ht="15.75">
      <c r="A4" s="81" t="s">
        <v>143</v>
      </c>
      <c r="B4" s="82">
        <v>575.6</v>
      </c>
    </row>
    <row r="5" spans="1:2" ht="15.75">
      <c r="A5" s="81" t="s">
        <v>144</v>
      </c>
      <c r="B5" s="82">
        <v>18.6</v>
      </c>
    </row>
    <row r="6" spans="1:2" ht="15.75">
      <c r="A6" s="81" t="s">
        <v>145</v>
      </c>
      <c r="B6" s="82">
        <v>986.1</v>
      </c>
    </row>
    <row r="7" ht="15.75">
      <c r="A7" s="75"/>
    </row>
    <row r="9" ht="15">
      <c r="A9" s="78" t="s">
        <v>138</v>
      </c>
    </row>
    <row r="10" spans="1:2" ht="15">
      <c r="A10" s="76" t="s">
        <v>2</v>
      </c>
      <c r="B10" s="31">
        <v>-515.9000000000005</v>
      </c>
    </row>
    <row r="11" spans="1:2" ht="15">
      <c r="A11" s="77" t="s">
        <v>3</v>
      </c>
      <c r="B11" s="31">
        <v>-576.4000000000005</v>
      </c>
    </row>
    <row r="12" spans="1:2" ht="15">
      <c r="A12" s="77" t="s">
        <v>10</v>
      </c>
      <c r="B12" s="31">
        <v>-30.80000000000001</v>
      </c>
    </row>
    <row r="13" spans="1:2" ht="15">
      <c r="A13" s="77" t="s">
        <v>13</v>
      </c>
      <c r="B13" s="31">
        <v>91.3</v>
      </c>
    </row>
    <row r="14" spans="1:2" ht="15">
      <c r="A14" s="76" t="s">
        <v>14</v>
      </c>
      <c r="B14" s="31">
        <v>772.5999999999999</v>
      </c>
    </row>
    <row r="15" spans="1:2" ht="15">
      <c r="A15" s="77" t="s">
        <v>15</v>
      </c>
      <c r="B15" s="31">
        <v>1005.9999999999999</v>
      </c>
    </row>
    <row r="16" spans="1:2" ht="15">
      <c r="A16" s="77" t="s">
        <v>16</v>
      </c>
      <c r="B16" s="31">
        <v>-233.39999999999998</v>
      </c>
    </row>
    <row r="17" spans="1:2" ht="15">
      <c r="A17" s="76" t="s">
        <v>29</v>
      </c>
      <c r="B17" s="31">
        <v>-178.09999999999923</v>
      </c>
    </row>
    <row r="18" spans="1:2" ht="15">
      <c r="A18" s="76" t="s">
        <v>30</v>
      </c>
      <c r="B18" s="31">
        <v>78.60000000000014</v>
      </c>
    </row>
    <row r="19" spans="1:2" ht="15">
      <c r="A19" s="76" t="s">
        <v>31</v>
      </c>
      <c r="B19" s="31">
        <v>-78.6</v>
      </c>
    </row>
    <row r="21" spans="1:2" ht="18" customHeight="1">
      <c r="A21" s="133" t="s">
        <v>142</v>
      </c>
      <c r="B21" s="133"/>
    </row>
  </sheetData>
  <sheetProtection/>
  <mergeCells count="3">
    <mergeCell ref="A2:B2"/>
    <mergeCell ref="A1:B1"/>
    <mergeCell ref="A21:B21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Admin</cp:lastModifiedBy>
  <cp:lastPrinted>2010-11-28T18:14:17Z</cp:lastPrinted>
  <dcterms:created xsi:type="dcterms:W3CDTF">2010-09-20T10:28:41Z</dcterms:created>
  <dcterms:modified xsi:type="dcterms:W3CDTF">2010-11-28T18:14:54Z</dcterms:modified>
  <cp:category/>
  <cp:version/>
  <cp:contentType/>
  <cp:contentStatus/>
</cp:coreProperties>
</file>